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1DCF\"/>
    </mc:Choice>
  </mc:AlternateContent>
  <xr:revisionPtr revIDLastSave="0" documentId="8_{D8B24A65-082B-4B8A-AEE8-53E4EC4ADE34}" xr6:coauthVersionLast="47" xr6:coauthVersionMax="47" xr10:uidLastSave="{00000000-0000-0000-0000-000000000000}"/>
  <bookViews>
    <workbookView xWindow="-120" yWindow="-120" windowWidth="15600" windowHeight="11760" tabRatio="978" xr2:uid="{00000000-000D-0000-FFFF-FFFF00000000}"/>
  </bookViews>
  <sheets>
    <sheet name="Lines Prod" sheetId="1" r:id="rId1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C34" i="1"/>
  <c r="C35" i="1"/>
  <c r="C53" i="1"/>
  <c r="C54" i="1"/>
  <c r="C55" i="1"/>
  <c r="C56" i="1"/>
  <c r="C57" i="1"/>
  <c r="C58" i="1"/>
  <c r="C59" i="1"/>
  <c r="C61" i="1"/>
  <c r="C62" i="1"/>
  <c r="C63" i="1"/>
  <c r="C64" i="1"/>
  <c r="C71" i="1"/>
  <c r="C73" i="1"/>
  <c r="C74" i="1"/>
  <c r="C76" i="1"/>
  <c r="C84" i="1"/>
  <c r="C85" i="1"/>
  <c r="C86" i="1"/>
  <c r="C87" i="1"/>
  <c r="C88" i="1"/>
  <c r="C89" i="1"/>
  <c r="C90" i="1"/>
  <c r="C92" i="1"/>
  <c r="C93" i="1"/>
  <c r="C94" i="1"/>
  <c r="C99" i="1"/>
  <c r="C100" i="1"/>
  <c r="C101" i="1"/>
  <c r="C102" i="1"/>
  <c r="C103" i="1"/>
  <c r="C104" i="1"/>
  <c r="C110" i="1"/>
  <c r="C112" i="1"/>
  <c r="C113" i="1"/>
  <c r="C115" i="1"/>
  <c r="C124" i="1"/>
  <c r="C129" i="1"/>
</calcChain>
</file>

<file path=xl/sharedStrings.xml><?xml version="1.0" encoding="utf-8"?>
<sst xmlns="http://schemas.openxmlformats.org/spreadsheetml/2006/main" count="234" uniqueCount="141">
  <si>
    <t>BGD</t>
  </si>
  <si>
    <t>Line table</t>
  </si>
  <si>
    <t>wing</t>
  </si>
  <si>
    <t>Base</t>
  </si>
  <si>
    <t>size</t>
  </si>
  <si>
    <t>ML</t>
  </si>
  <si>
    <t>rev.</t>
  </si>
  <si>
    <t>date</t>
  </si>
  <si>
    <t>15 09 08</t>
  </si>
  <si>
    <t>Line name</t>
  </si>
  <si>
    <t>Material</t>
  </si>
  <si>
    <t>Single line lenght @ 5 daN</t>
  </si>
  <si>
    <t>Check Table</t>
  </si>
  <si>
    <t>EAPR</t>
  </si>
  <si>
    <t>in mm</t>
  </si>
  <si>
    <t>riser= 530</t>
  </si>
  <si>
    <t>A</t>
  </si>
  <si>
    <t>B</t>
  </si>
  <si>
    <t>C</t>
  </si>
  <si>
    <t>D</t>
  </si>
  <si>
    <t>K</t>
  </si>
  <si>
    <t>a1</t>
  </si>
  <si>
    <t>DC100 white</t>
  </si>
  <si>
    <t>a2</t>
  </si>
  <si>
    <t>a3</t>
  </si>
  <si>
    <t>a4</t>
  </si>
  <si>
    <t>a5</t>
  </si>
  <si>
    <t>DC60 white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</si>
  <si>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</si>
  <si>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</si>
  <si>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</si>
  <si>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</si>
  <si>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</si>
  <si>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</si>
  <si>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</si>
  <si>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</si>
  <si>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</si>
  <si>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AM1</t>
  </si>
  <si>
    <t>TSL190 red</t>
  </si>
  <si>
    <t>AM2</t>
  </si>
  <si>
    <t>AM3</t>
  </si>
  <si>
    <t>TSL140 red</t>
  </si>
  <si>
    <t>AM4</t>
  </si>
  <si>
    <t>AM5</t>
  </si>
  <si>
    <t>AM6</t>
  </si>
  <si>
    <t>AM7</t>
  </si>
  <si>
    <t>AR1</t>
  </si>
  <si>
    <t>TSL280 red</t>
  </si>
  <si>
    <t>AR2</t>
  </si>
  <si>
    <t>AR3</t>
  </si>
  <si>
    <t>TSL220 red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</si>
  <si>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</si>
  <si>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</si>
  <si>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</si>
  <si>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</si>
  <si>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</si>
  <si>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</si>
  <si>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</si>
  <si>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</si>
  <si>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</si>
  <si>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</si>
  <si>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</si>
  <si>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</si>
  <si>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</si>
  <si>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</si>
  <si>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BM1</t>
  </si>
  <si>
    <t>TSL190 blue</t>
  </si>
  <si>
    <t>BM2</t>
  </si>
  <si>
    <t>BM3</t>
  </si>
  <si>
    <t>TSL140 blue</t>
  </si>
  <si>
    <t>BM4</t>
  </si>
  <si>
    <t>BM5</t>
  </si>
  <si>
    <t>BM6</t>
  </si>
  <si>
    <t>BM7</t>
  </si>
  <si>
    <t>BR1</t>
  </si>
  <si>
    <t>TSL280 blue</t>
  </si>
  <si>
    <t>BR2</t>
  </si>
  <si>
    <t>BR3</t>
  </si>
  <si>
    <t>BR4</t>
  </si>
  <si>
    <t>TSL140 green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</si>
  <si>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</si>
  <si>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</si>
  <si>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</si>
  <si>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</si>
  <si>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</si>
  <si>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</si>
  <si>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</si>
  <si>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</si>
  <si>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</si>
  <si>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</si>
  <si>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</si>
  <si>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</si>
  <si>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</si>
  <si>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</si>
  <si>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</si>
  <si>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</si>
  <si>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CM1</t>
  </si>
  <si>
    <t>CM2</t>
  </si>
  <si>
    <t>CM3</t>
  </si>
  <si>
    <t>CM4</t>
  </si>
  <si>
    <t>CM5</t>
  </si>
  <si>
    <t>CM6</t>
  </si>
  <si>
    <t>CM7</t>
  </si>
  <si>
    <t>CR1</t>
  </si>
  <si>
    <t>TSL220 green</t>
  </si>
  <si>
    <t>CR2</t>
  </si>
  <si>
    <t>CR3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</si>
  <si>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</si>
  <si>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</si>
  <si>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</si>
  <si>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</si>
  <si>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</si>
  <si>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</si>
  <si>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</si>
  <si>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</si>
  <si>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</si>
  <si>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DSL70 yellow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</si>
  <si>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</si>
  <si>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</si>
  <si>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</si>
  <si>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</si>
  <si>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</si>
  <si>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</si>
  <si>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</si>
  <si>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</si>
  <si>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</si>
  <si>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</si>
  <si>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</si>
  <si>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KU1</t>
  </si>
  <si>
    <t>KU2</t>
  </si>
  <si>
    <t>KU3</t>
  </si>
  <si>
    <t>KU4</t>
  </si>
  <si>
    <t>KU5</t>
  </si>
  <si>
    <t>KU6</t>
  </si>
  <si>
    <t>KL1</t>
  </si>
  <si>
    <t>KL2</t>
  </si>
  <si>
    <t>KM1</t>
  </si>
  <si>
    <t>KM2</t>
  </si>
  <si>
    <t>SL</t>
  </si>
  <si>
    <t>DSL350 yellow</t>
  </si>
  <si>
    <t xml:space="preserve"> (+250 margin)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</si>
</sst>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</font>
    <font>
      <sz val="10"/>
      <color indexed="2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Fill="1"/>
    <xf numFmtId="1" fontId="0" fillId="0" borderId="0" xfId="0" applyNumberFormat="1" applyFont="1" applyFill="1"/>
    <xf numFmtId="1" fontId="1" fillId="0" borderId="0" xfId="0" applyNumberFormat="1" applyFont="1"/>
    <xf numFmtId="1" fontId="0" fillId="0" borderId="0" xfId="0" applyNumberFormat="1" applyFont="1" applyFill="1" applyAlignment="1">
      <alignment horizontal="right"/>
    </xf>
    <xf numFmtId="0" fontId="1" fillId="0" borderId="0" xfId="0" applyFont="1"/>
    <xf numFmtId="0" fontId="0" fillId="0" borderId="0" xfId="0" applyFont="1" applyFill="1" applyAlignment="1">
      <alignment horizontal="left"/>
    </xf>
    <xf numFmtId="49" fontId="0" fillId="0" borderId="0" xfId="0" applyNumberFormat="1" applyFont="1" applyAlignment="1">
      <alignment wrapText="1"/>
    </xf>
    <xf numFmtId="49" fontId="0" fillId="0" borderId="0" xfId="0" applyNumberFormat="1" applyFont="1" applyFill="1" applyAlignment="1">
      <alignment wrapText="1"/>
    </xf>
    <xf numFmtId="49" fontId="1" fillId="0" borderId="0" xfId="0" applyNumberFormat="1" applyFont="1" applyAlignment="1">
      <alignment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0" fontId="0" fillId="0" borderId="0" xfId="0" applyFont="1" applyFill="1" applyBorder="1"/>
    <xf numFmtId="1" fontId="0" fillId="0" borderId="1" xfId="0" applyNumberFormat="1" applyFont="1" applyBorder="1"/>
    <xf numFmtId="0" fontId="0" fillId="0" borderId="1" xfId="0" applyBorder="1"/>
    <xf numFmtId="1" fontId="0" fillId="0" borderId="0" xfId="0" applyNumberFormat="1" applyFont="1"/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2"/>
  <sheetViews>
    <sheetView tabSelected="1" topLeftCell="A15" workbookViewId="0">
      <selection activeCell="G35" sqref="G35"/>
    </sheetView>
  </sheetViews>
  <sheetFormatPr defaultColWidth="11.42578125" defaultRowHeight="12.75"/>
  <cols>
    <col min="1" max="1" width="11.42578125" style="1"/>
    <col min="2" max="2" width="17.28515625" style="2" customWidth="1"/>
    <col min="3" max="3" width="13.7109375" style="3" customWidth="1"/>
    <col min="4" max="4" width="11.42578125" style="3"/>
    <col min="5" max="5" width="3.28515625" style="4" customWidth="1"/>
    <col min="6" max="16384" width="11.42578125" style="1"/>
  </cols>
  <sheetData>
    <row r="1" spans="1:14">
      <c r="A1" s="1" t="s">
        <v>0</v>
      </c>
    </row>
    <row r="2" spans="1:14">
      <c r="A2" s="1" t="s">
        <v>1</v>
      </c>
    </row>
    <row r="3" spans="1:14">
      <c r="A3" s="1" t="s">
        <v>2</v>
      </c>
      <c r="B3" s="2" t="s">
        <v>3</v>
      </c>
    </row>
    <row r="4" spans="1:14">
      <c r="A4" s="1" t="s">
        <v>4</v>
      </c>
      <c r="B4" s="2" t="s">
        <v>5</v>
      </c>
      <c r="C4" s="5"/>
      <c r="E4" s="6"/>
    </row>
    <row r="5" spans="1:14">
      <c r="A5" s="1" t="s">
        <v>6</v>
      </c>
      <c r="B5" s="7">
        <v>6</v>
      </c>
    </row>
    <row r="6" spans="1:14">
      <c r="A6" s="1" t="s">
        <v>7</v>
      </c>
      <c r="B6" s="2" t="s">
        <v>8</v>
      </c>
    </row>
    <row r="7" spans="1:14" s="8" customFormat="1" ht="38.25">
      <c r="A7" s="8" t="s">
        <v>9</v>
      </c>
      <c r="B7" s="9" t="s">
        <v>10</v>
      </c>
      <c r="C7" s="9" t="s">
        <v>11</v>
      </c>
      <c r="D7" s="9"/>
      <c r="E7" s="10"/>
      <c r="F7" s="1" t="s">
        <v>12</v>
      </c>
      <c r="G7" s="1" t="s">
        <v>13</v>
      </c>
      <c r="H7"/>
    </row>
    <row r="8" spans="1:14">
      <c r="C8" s="3" t="s">
        <v>14</v>
      </c>
      <c r="G8" s="1" t="s">
        <v>15</v>
      </c>
      <c r="H8"/>
    </row>
    <row r="9" spans="1:14">
      <c r="F9" s="11"/>
      <c r="G9" s="11" t="s">
        <v>16</v>
      </c>
      <c r="H9" s="11" t="s">
        <v>17</v>
      </c>
      <c r="I9" s="11" t="s">
        <v>18</v>
      </c>
      <c r="J9" s="11" t="s">
        <v>19</v>
      </c>
      <c r="K9" s="11" t="s">
        <v>20</v>
      </c>
      <c r="L9" s="12"/>
      <c r="M9" s="12"/>
      <c r="N9" s="12"/>
    </row>
    <row r="10" spans="1:14">
      <c r="A10" s="1" t="s">
        <v>21</v>
      </c>
      <c r="B10" s="13" t="s">
        <v>22</v>
      </c>
      <c r="C10" s="13">
        <v>449</v>
      </c>
      <c r="F10" s="14">
        <v>1</v>
      </c>
      <c r="G10" s="15">
        <v>6989</v>
      </c>
      <c r="H10" s="15">
        <v>6897</v>
      </c>
      <c r="I10" s="15">
        <v>7081</v>
      </c>
      <c r="J10" s="15">
        <v>7161.5</v>
      </c>
      <c r="K10" s="15">
        <v>7859</v>
      </c>
      <c r="L10" s="16"/>
      <c r="M10" s="16"/>
    </row>
    <row r="11" spans="1:14">
      <c r="A11" s="1" t="s">
        <v>23</v>
      </c>
      <c r="B11" s="13" t="s">
        <v>22</v>
      </c>
      <c r="C11" s="13">
        <v>380</v>
      </c>
      <c r="F11" s="14">
        <v>2</v>
      </c>
      <c r="G11" s="15">
        <v>6918</v>
      </c>
      <c r="H11" s="15">
        <v>6840.5</v>
      </c>
      <c r="I11" s="15">
        <v>7002</v>
      </c>
      <c r="J11" s="15">
        <v>7088</v>
      </c>
      <c r="K11" s="15">
        <v>7628.5</v>
      </c>
      <c r="L11" s="16"/>
      <c r="M11" s="16"/>
    </row>
    <row r="12" spans="1:14">
      <c r="A12" s="1" t="s">
        <v>24</v>
      </c>
      <c r="B12" s="13" t="s">
        <v>22</v>
      </c>
      <c r="C12" s="13">
        <v>396</v>
      </c>
      <c r="F12" s="14">
        <v>3</v>
      </c>
      <c r="G12" s="15">
        <v>6900.5</v>
      </c>
      <c r="H12" s="15">
        <v>6826.5</v>
      </c>
      <c r="I12" s="15">
        <v>6982</v>
      </c>
      <c r="J12" s="15">
        <v>7071</v>
      </c>
      <c r="K12" s="15">
        <v>7478</v>
      </c>
      <c r="L12" s="16"/>
      <c r="M12" s="16"/>
    </row>
    <row r="13" spans="1:14">
      <c r="A13" s="1" t="s">
        <v>25</v>
      </c>
      <c r="B13" s="13" t="s">
        <v>22</v>
      </c>
      <c r="C13" s="13">
        <v>437</v>
      </c>
      <c r="F13" s="14">
        <v>4</v>
      </c>
      <c r="G13" s="15">
        <v>6939.5</v>
      </c>
      <c r="H13" s="15">
        <v>6846.5</v>
      </c>
      <c r="I13" s="15">
        <v>7027.5</v>
      </c>
      <c r="J13" s="15">
        <v>7104.5</v>
      </c>
      <c r="K13" s="15">
        <v>7412.5</v>
      </c>
      <c r="L13" s="16"/>
      <c r="M13" s="16"/>
    </row>
    <row r="14" spans="1:14">
      <c r="A14" s="1" t="s">
        <v>26</v>
      </c>
      <c r="B14" s="2" t="s">
        <v>27</v>
      </c>
      <c r="C14" s="13">
        <v>436</v>
      </c>
      <c r="F14" s="14">
        <v>5</v>
      </c>
      <c r="G14" s="15">
        <v>6862.5</v>
      </c>
      <c r="H14" s="15">
        <v>6815</v>
      </c>
      <c r="I14" s="15">
        <v>7004.5</v>
      </c>
      <c r="J14" s="15">
        <v>7078.5</v>
      </c>
      <c r="K14" s="15">
        <v>7270</v>
      </c>
      <c r="L14" s="16"/>
      <c r="M14" s="16"/>
    </row>
    <row r="15" spans="1:14">
      <c r="A15" s="1" t="s">
        <v>28</v>
      </c>
      <c r="B15" s="2" t="s">
        <v>27</v>
      </c>
      <c r="C15" s="13">
        <v>368</v>
      </c>
      <c r="F15" s="14">
        <v>6</v>
      </c>
      <c r="G15" s="15">
        <v>6793</v>
      </c>
      <c r="H15" s="15">
        <v>6747.5</v>
      </c>
      <c r="I15" s="15">
        <v>6886</v>
      </c>
      <c r="J15" s="15">
        <v>6983.5</v>
      </c>
      <c r="K15" s="15">
        <v>7067</v>
      </c>
      <c r="L15" s="16"/>
      <c r="M15" s="16"/>
    </row>
    <row r="16" spans="1:14">
      <c r="A16" s="1" t="s">
        <v>29</v>
      </c>
      <c r="B16" s="2" t="s">
        <v>27</v>
      </c>
      <c r="C16" s="13">
        <v>377</v>
      </c>
      <c r="F16" s="14">
        <v>7</v>
      </c>
      <c r="G16" s="15">
        <v>6742.5</v>
      </c>
      <c r="H16" s="15">
        <v>6703.5</v>
      </c>
      <c r="I16" s="15">
        <v>6913.5</v>
      </c>
      <c r="J16" s="15">
        <v>6930</v>
      </c>
      <c r="K16" s="15">
        <v>6970</v>
      </c>
      <c r="L16" s="16"/>
      <c r="M16" s="16"/>
    </row>
    <row r="17" spans="1:13">
      <c r="A17" s="1" t="s">
        <v>30</v>
      </c>
      <c r="B17" s="2" t="s">
        <v>27</v>
      </c>
      <c r="C17" s="13">
        <v>408</v>
      </c>
      <c r="F17" s="14">
        <v>8</v>
      </c>
      <c r="G17" s="15">
        <v>6775.5</v>
      </c>
      <c r="H17" s="15">
        <v>6737.5</v>
      </c>
      <c r="I17" s="15">
        <v>6861</v>
      </c>
      <c r="J17" s="15">
        <v>6932</v>
      </c>
      <c r="K17" s="15">
        <v>7013</v>
      </c>
      <c r="L17" s="16"/>
      <c r="M17" s="16"/>
    </row>
    <row r="18" spans="1:13">
      <c r="A18" s="1" t="s">
        <v>31</v>
      </c>
      <c r="B18" s="2" t="s">
        <v>27</v>
      </c>
      <c r="C18" s="13">
        <v>373</v>
      </c>
      <c r="F18" s="14">
        <v>9</v>
      </c>
      <c r="G18" s="15">
        <v>6579.5</v>
      </c>
      <c r="H18" s="15">
        <v>6576.5</v>
      </c>
      <c r="I18" s="15">
        <v>6803.5</v>
      </c>
      <c r="J18" s="15"/>
      <c r="K18" s="15">
        <v>6917</v>
      </c>
      <c r="L18" s="16"/>
      <c r="M18" s="16"/>
    </row>
    <row r="19" spans="1:13">
      <c r="A19" s="1" t="s">
        <v>32</v>
      </c>
      <c r="B19" s="2" t="s">
        <v>27</v>
      </c>
      <c r="C19" s="13">
        <v>310</v>
      </c>
      <c r="F19" s="14">
        <v>10</v>
      </c>
      <c r="G19" s="15">
        <v>6515.5</v>
      </c>
      <c r="H19" s="15">
        <v>6509.5</v>
      </c>
      <c r="I19" s="15">
        <v>6883.5</v>
      </c>
      <c r="J19" s="15"/>
      <c r="K19" s="15">
        <v>6901</v>
      </c>
      <c r="L19" s="16"/>
      <c r="M19" s="16"/>
    </row>
    <row r="20" spans="1:13">
      <c r="A20" s="1" t="s">
        <v>33</v>
      </c>
      <c r="B20" s="2" t="s">
        <v>27</v>
      </c>
      <c r="C20" s="13">
        <v>242</v>
      </c>
      <c r="F20" s="14">
        <v>11</v>
      </c>
      <c r="G20" s="15">
        <v>6385</v>
      </c>
      <c r="H20" s="15">
        <v>6416</v>
      </c>
      <c r="I20" s="15">
        <v>6690.5</v>
      </c>
      <c r="J20" s="15"/>
      <c r="K20" s="15">
        <v>6891</v>
      </c>
      <c r="L20" s="16"/>
      <c r="M20" s="16"/>
    </row>
    <row r="21" spans="1:13">
      <c r="A21" s="1" t="s">
        <v>34</v>
      </c>
      <c r="B21" s="2" t="s">
        <v>27</v>
      </c>
      <c r="C21" s="13">
        <v>221</v>
      </c>
      <c r="F21" s="14">
        <v>12</v>
      </c>
      <c r="G21" s="15">
        <v>6359</v>
      </c>
      <c r="H21" s="15">
        <v>6408.5</v>
      </c>
      <c r="I21" s="15">
        <v>6617.5</v>
      </c>
      <c r="J21" s="15"/>
      <c r="K21" s="15">
        <v>6908</v>
      </c>
      <c r="L21" s="16"/>
      <c r="M21" s="16"/>
    </row>
    <row r="22" spans="1:13">
      <c r="A22" s="1" t="s">
        <v>35</v>
      </c>
      <c r="B22" s="2" t="s">
        <v>27</v>
      </c>
      <c r="C22" s="13">
        <v>408</v>
      </c>
      <c r="F22" s="14">
        <v>13</v>
      </c>
      <c r="G22" s="15">
        <v>6097.5</v>
      </c>
      <c r="H22" s="15">
        <v>6104</v>
      </c>
      <c r="I22" s="15">
        <v>6541.5</v>
      </c>
      <c r="J22" s="15"/>
      <c r="K22" s="15"/>
      <c r="L22" s="16"/>
      <c r="M22" s="16"/>
    </row>
    <row r="23" spans="1:13">
      <c r="A23" s="1" t="s">
        <v>36</v>
      </c>
      <c r="B23" s="2" t="s">
        <v>27</v>
      </c>
      <c r="C23" s="13">
        <v>327</v>
      </c>
      <c r="F23" s="14">
        <v>14</v>
      </c>
      <c r="G23" s="15">
        <v>6014.5</v>
      </c>
      <c r="H23" s="15">
        <v>6040</v>
      </c>
      <c r="I23" s="15">
        <v>6532</v>
      </c>
      <c r="J23" s="15"/>
      <c r="K23" s="15"/>
      <c r="L23" s="16"/>
      <c r="M23" s="16"/>
    </row>
    <row r="24" spans="1:13">
      <c r="F24" s="14">
        <v>15</v>
      </c>
      <c r="G24" s="15"/>
      <c r="H24" s="15"/>
      <c r="I24" s="15">
        <v>6213</v>
      </c>
      <c r="J24" s="15"/>
      <c r="K24" s="15"/>
      <c r="M24" s="16"/>
    </row>
    <row r="25" spans="1:13">
      <c r="A25" s="1" t="s">
        <v>37</v>
      </c>
      <c r="B25" s="13" t="s">
        <v>38</v>
      </c>
      <c r="C25" s="3">
        <v>1367</v>
      </c>
      <c r="F25" s="14">
        <v>16</v>
      </c>
      <c r="G25" s="15"/>
      <c r="H25" s="15"/>
      <c r="I25" s="15">
        <v>6137</v>
      </c>
      <c r="J25" s="15"/>
      <c r="K25" s="15"/>
      <c r="M25" s="16"/>
    </row>
    <row r="26" spans="1:13">
      <c r="A26" s="1" t="s">
        <v>39</v>
      </c>
      <c r="B26" s="13" t="s">
        <v>38</v>
      </c>
      <c r="C26" s="3">
        <v>1332</v>
      </c>
    </row>
    <row r="27" spans="1:13">
      <c r="A27" s="1" t="s">
        <v>40</v>
      </c>
      <c r="B27" s="2" t="s">
        <v>41</v>
      </c>
      <c r="C27" s="3">
        <v>1318</v>
      </c>
    </row>
    <row r="28" spans="1:13">
      <c r="A28" s="1" t="s">
        <v>42</v>
      </c>
      <c r="B28" s="2" t="s">
        <v>41</v>
      </c>
      <c r="C28" s="3">
        <v>1260</v>
      </c>
    </row>
    <row r="29" spans="1:13">
      <c r="A29" s="1" t="s">
        <v>43</v>
      </c>
      <c r="B29" s="2" t="s">
        <v>41</v>
      </c>
      <c r="C29" s="3">
        <v>1689</v>
      </c>
    </row>
    <row r="30" spans="1:13">
      <c r="A30" s="1" t="s">
        <v>44</v>
      </c>
      <c r="B30" s="2" t="s">
        <v>41</v>
      </c>
      <c r="C30" s="3">
        <v>1626</v>
      </c>
    </row>
    <row r="31" spans="1:13">
      <c r="A31" s="1" t="s">
        <v>45</v>
      </c>
      <c r="B31" s="2" t="s">
        <v>27</v>
      </c>
      <c r="C31" s="3">
        <v>1261</v>
      </c>
    </row>
    <row r="33" spans="1:8">
      <c r="A33" s="1" t="s">
        <v>46</v>
      </c>
      <c r="B33" s="13" t="s">
        <v>47</v>
      </c>
      <c r="C33" s="13">
        <f>5176+10</f>
        <v>5186</v>
      </c>
      <c r="D33" s="17"/>
    </row>
    <row r="34" spans="1:8">
      <c r="A34" s="1" t="s">
        <v>48</v>
      </c>
      <c r="B34" s="2" t="s">
        <v>47</v>
      </c>
      <c r="C34" s="13">
        <f>5110+10</f>
        <v>5120</v>
      </c>
      <c r="D34" s="17"/>
    </row>
    <row r="35" spans="1:8">
      <c r="A35" s="1" t="s">
        <v>49</v>
      </c>
      <c r="B35" s="2" t="s">
        <v>50</v>
      </c>
      <c r="C35" s="13">
        <f>4524+10</f>
        <v>4534</v>
      </c>
      <c r="D35" s="17"/>
    </row>
    <row r="36" spans="1:8">
      <c r="C36" s="13"/>
    </row>
    <row r="37" spans="1:8">
      <c r="F37" s="16"/>
      <c r="G37" s="16"/>
      <c r="H37" s="16"/>
    </row>
    <row r="38" spans="1:8">
      <c r="A38" s="1" t="s">
        <v>51</v>
      </c>
      <c r="B38" s="13" t="s">
        <v>22</v>
      </c>
      <c r="C38" s="13">
        <v>715</v>
      </c>
      <c r="F38" s="16"/>
      <c r="G38" s="16"/>
      <c r="H38" s="16"/>
    </row>
    <row r="39" spans="1:8">
      <c r="A39" s="1" t="s">
        <v>52</v>
      </c>
      <c r="B39" s="13" t="s">
        <v>22</v>
      </c>
      <c r="C39" s="13">
        <v>663</v>
      </c>
      <c r="F39" s="16"/>
      <c r="G39" s="16"/>
      <c r="H39" s="16"/>
    </row>
    <row r="40" spans="1:8">
      <c r="A40" s="1" t="s">
        <v>53</v>
      </c>
      <c r="B40" s="13" t="s">
        <v>22</v>
      </c>
      <c r="C40" s="13">
        <v>677</v>
      </c>
      <c r="F40" s="16"/>
      <c r="G40" s="16"/>
      <c r="H40" s="16"/>
    </row>
    <row r="41" spans="1:8">
      <c r="A41" s="1" t="s">
        <v>54</v>
      </c>
      <c r="B41" s="13" t="s">
        <v>22</v>
      </c>
      <c r="C41" s="13">
        <v>699</v>
      </c>
      <c r="F41" s="16"/>
      <c r="G41" s="16"/>
      <c r="H41" s="16"/>
    </row>
    <row r="42" spans="1:8">
      <c r="A42" s="1" t="s">
        <v>55</v>
      </c>
      <c r="B42" s="2" t="s">
        <v>27</v>
      </c>
      <c r="C42" s="13">
        <v>432</v>
      </c>
      <c r="F42" s="16"/>
      <c r="G42" s="16"/>
      <c r="H42" s="16"/>
    </row>
    <row r="43" spans="1:8">
      <c r="A43" s="1" t="s">
        <v>56</v>
      </c>
      <c r="B43" s="2" t="s">
        <v>27</v>
      </c>
      <c r="C43" s="13">
        <v>366</v>
      </c>
      <c r="F43" s="16"/>
      <c r="G43" s="16"/>
      <c r="H43" s="16"/>
    </row>
    <row r="44" spans="1:8">
      <c r="A44" s="1" t="s">
        <v>57</v>
      </c>
      <c r="B44" s="2" t="s">
        <v>27</v>
      </c>
      <c r="C44" s="13">
        <v>373</v>
      </c>
      <c r="F44" s="16"/>
      <c r="G44" s="16"/>
      <c r="H44" s="16"/>
    </row>
    <row r="45" spans="1:8">
      <c r="A45" s="1" t="s">
        <v>58</v>
      </c>
      <c r="B45" s="2" t="s">
        <v>27</v>
      </c>
      <c r="C45" s="13">
        <v>407</v>
      </c>
      <c r="F45" s="16"/>
      <c r="G45" s="16"/>
      <c r="H45" s="16"/>
    </row>
    <row r="46" spans="1:8">
      <c r="A46" s="1" t="s">
        <v>59</v>
      </c>
      <c r="B46" s="2" t="s">
        <v>27</v>
      </c>
      <c r="C46" s="13">
        <v>370</v>
      </c>
      <c r="F46" s="16"/>
      <c r="G46" s="16"/>
      <c r="H46" s="16"/>
    </row>
    <row r="47" spans="1:8">
      <c r="A47" s="1" t="s">
        <v>60</v>
      </c>
      <c r="B47" s="2" t="s">
        <v>27</v>
      </c>
      <c r="C47" s="13">
        <v>303</v>
      </c>
      <c r="F47" s="16"/>
      <c r="G47" s="16"/>
      <c r="H47" s="16"/>
    </row>
    <row r="48" spans="1:8">
      <c r="A48" s="1" t="s">
        <v>61</v>
      </c>
      <c r="B48" s="2" t="s">
        <v>27</v>
      </c>
      <c r="C48" s="13">
        <v>232</v>
      </c>
      <c r="F48" s="16"/>
      <c r="G48" s="16"/>
      <c r="H48" s="16"/>
    </row>
    <row r="49" spans="1:8">
      <c r="A49" s="1" t="s">
        <v>62</v>
      </c>
      <c r="B49" s="2" t="s">
        <v>27</v>
      </c>
      <c r="C49" s="13">
        <v>229</v>
      </c>
      <c r="F49" s="16"/>
      <c r="G49" s="16"/>
      <c r="H49" s="16"/>
    </row>
    <row r="50" spans="1:8">
      <c r="A50" s="1" t="s">
        <v>63</v>
      </c>
      <c r="B50" s="2" t="s">
        <v>27</v>
      </c>
      <c r="C50" s="13">
        <v>406</v>
      </c>
      <c r="F50" s="16"/>
      <c r="G50" s="16"/>
      <c r="H50" s="16"/>
    </row>
    <row r="51" spans="1:8">
      <c r="A51" s="1" t="s">
        <v>64</v>
      </c>
      <c r="B51" s="2" t="s">
        <v>27</v>
      </c>
      <c r="C51" s="13">
        <v>337</v>
      </c>
    </row>
    <row r="53" spans="1:8">
      <c r="A53" s="1" t="s">
        <v>65</v>
      </c>
      <c r="B53" s="13" t="s">
        <v>66</v>
      </c>
      <c r="C53" s="13">
        <f>1695-10</f>
        <v>1685</v>
      </c>
    </row>
    <row r="54" spans="1:8">
      <c r="A54" s="1" t="s">
        <v>67</v>
      </c>
      <c r="B54" s="13" t="s">
        <v>66</v>
      </c>
      <c r="C54" s="13">
        <f>1662-10</f>
        <v>1652</v>
      </c>
    </row>
    <row r="55" spans="1:8">
      <c r="A55" s="1" t="s">
        <v>68</v>
      </c>
      <c r="B55" s="2" t="s">
        <v>69</v>
      </c>
      <c r="C55" s="13">
        <f>1291-10</f>
        <v>1281</v>
      </c>
    </row>
    <row r="56" spans="1:8">
      <c r="A56" s="1" t="s">
        <v>70</v>
      </c>
      <c r="B56" s="2" t="s">
        <v>69</v>
      </c>
      <c r="C56" s="13">
        <f>1240-10</f>
        <v>1230</v>
      </c>
    </row>
    <row r="57" spans="1:8">
      <c r="A57" s="1" t="s">
        <v>71</v>
      </c>
      <c r="B57" s="2" t="s">
        <v>69</v>
      </c>
      <c r="C57" s="13">
        <f>1146-10-5</f>
        <v>1131</v>
      </c>
    </row>
    <row r="58" spans="1:8">
      <c r="A58" s="1" t="s">
        <v>72</v>
      </c>
      <c r="B58" s="2" t="s">
        <v>69</v>
      </c>
      <c r="C58" s="13">
        <f>1146-10-35</f>
        <v>1101</v>
      </c>
    </row>
    <row r="59" spans="1:8">
      <c r="A59" s="1" t="s">
        <v>73</v>
      </c>
      <c r="B59" s="2" t="s">
        <v>27</v>
      </c>
      <c r="C59" s="13">
        <f>1290-10</f>
        <v>1280</v>
      </c>
    </row>
    <row r="61" spans="1:8">
      <c r="A61" s="1" t="s">
        <v>74</v>
      </c>
      <c r="B61" s="2" t="s">
        <v>75</v>
      </c>
      <c r="C61" s="13">
        <f>4501+10</f>
        <v>4511</v>
      </c>
      <c r="D61" s="17"/>
    </row>
    <row r="62" spans="1:8">
      <c r="A62" s="1" t="s">
        <v>76</v>
      </c>
      <c r="B62" s="2" t="s">
        <v>75</v>
      </c>
      <c r="C62" s="13">
        <f>5103+10</f>
        <v>5113</v>
      </c>
      <c r="D62" s="17"/>
    </row>
    <row r="63" spans="1:8">
      <c r="A63" s="1" t="s">
        <v>77</v>
      </c>
      <c r="B63" s="2" t="s">
        <v>75</v>
      </c>
      <c r="C63" s="13">
        <f>5084+10</f>
        <v>5094</v>
      </c>
      <c r="D63" s="17"/>
    </row>
    <row r="64" spans="1:8">
      <c r="A64" s="1" t="s">
        <v>78</v>
      </c>
      <c r="B64" s="2" t="s">
        <v>79</v>
      </c>
      <c r="C64" s="13">
        <f>4429+10</f>
        <v>4439</v>
      </c>
      <c r="D64" s="17"/>
    </row>
    <row r="65" spans="1:8">
      <c r="F65" s="16"/>
      <c r="G65" s="16"/>
      <c r="H65" s="16"/>
    </row>
    <row r="66" spans="1:8">
      <c r="F66" s="16"/>
      <c r="G66" s="16"/>
      <c r="H66" s="16"/>
    </row>
    <row r="67" spans="1:8">
      <c r="A67" s="1" t="s">
        <v>80</v>
      </c>
      <c r="B67" s="2" t="s">
        <v>27</v>
      </c>
      <c r="C67" s="13">
        <v>542</v>
      </c>
      <c r="F67" s="16"/>
      <c r="G67" s="16"/>
      <c r="H67" s="16"/>
    </row>
    <row r="68" spans="1:8">
      <c r="A68" s="1" t="s">
        <v>81</v>
      </c>
      <c r="B68" s="2" t="s">
        <v>27</v>
      </c>
      <c r="C68" s="13">
        <v>460</v>
      </c>
      <c r="F68" s="16"/>
      <c r="G68" s="16"/>
      <c r="H68" s="16"/>
    </row>
    <row r="69" spans="1:8">
      <c r="A69" s="1" t="s">
        <v>82</v>
      </c>
      <c r="B69" s="2" t="s">
        <v>27</v>
      </c>
      <c r="C69" s="13">
        <v>480</v>
      </c>
      <c r="F69" s="16"/>
      <c r="G69" s="16"/>
      <c r="H69" s="16"/>
    </row>
    <row r="70" spans="1:8">
      <c r="A70" s="1" t="s">
        <v>83</v>
      </c>
      <c r="B70" s="2" t="s">
        <v>27</v>
      </c>
      <c r="C70" s="13">
        <v>528</v>
      </c>
      <c r="F70" s="16"/>
      <c r="G70" s="16"/>
      <c r="H70" s="16"/>
    </row>
    <row r="71" spans="1:8">
      <c r="A71" s="1" t="s">
        <v>84</v>
      </c>
      <c r="B71" s="2" t="s">
        <v>27</v>
      </c>
      <c r="C71" s="13">
        <f>689-10</f>
        <v>679</v>
      </c>
      <c r="F71" s="16"/>
      <c r="G71" s="16"/>
      <c r="H71" s="16"/>
    </row>
    <row r="72" spans="1:8">
      <c r="A72" s="1" t="s">
        <v>85</v>
      </c>
      <c r="B72" s="2" t="s">
        <v>27</v>
      </c>
      <c r="C72" s="13">
        <v>562</v>
      </c>
      <c r="F72" s="16"/>
      <c r="G72" s="16"/>
      <c r="H72" s="16"/>
    </row>
    <row r="73" spans="1:8">
      <c r="A73" s="1" t="s">
        <v>86</v>
      </c>
      <c r="B73" s="2" t="s">
        <v>27</v>
      </c>
      <c r="C73" s="13">
        <f>563+25</f>
        <v>588</v>
      </c>
      <c r="F73" s="16"/>
      <c r="G73" s="16"/>
      <c r="H73" s="16"/>
    </row>
    <row r="74" spans="1:8">
      <c r="A74" s="1" t="s">
        <v>87</v>
      </c>
      <c r="B74" s="2" t="s">
        <v>27</v>
      </c>
      <c r="C74" s="13">
        <f>574+25</f>
        <v>599</v>
      </c>
      <c r="F74" s="16"/>
      <c r="G74" s="16"/>
      <c r="H74" s="16"/>
    </row>
    <row r="75" spans="1:8">
      <c r="A75" s="1" t="s">
        <v>88</v>
      </c>
      <c r="B75" s="2" t="s">
        <v>27</v>
      </c>
      <c r="C75" s="13">
        <v>544</v>
      </c>
      <c r="F75" s="16"/>
      <c r="G75" s="16"/>
      <c r="H75" s="16"/>
    </row>
    <row r="76" spans="1:8">
      <c r="A76" s="1" t="s">
        <v>89</v>
      </c>
      <c r="B76" s="2" t="s">
        <v>27</v>
      </c>
      <c r="C76" s="13">
        <f>631-10</f>
        <v>621</v>
      </c>
      <c r="F76" s="16"/>
      <c r="G76" s="16"/>
      <c r="H76" s="16"/>
    </row>
    <row r="77" spans="1:8">
      <c r="A77" s="1" t="s">
        <v>90</v>
      </c>
      <c r="B77" s="2" t="s">
        <v>27</v>
      </c>
      <c r="C77" s="13">
        <v>376</v>
      </c>
      <c r="F77" s="16"/>
      <c r="G77" s="16"/>
      <c r="H77" s="16"/>
    </row>
    <row r="78" spans="1:8">
      <c r="A78" s="1" t="s">
        <v>91</v>
      </c>
      <c r="B78" s="2" t="s">
        <v>27</v>
      </c>
      <c r="C78" s="13">
        <v>304</v>
      </c>
      <c r="F78" s="16"/>
      <c r="G78" s="16"/>
      <c r="H78" s="16"/>
    </row>
    <row r="79" spans="1:8">
      <c r="A79" s="1" t="s">
        <v>92</v>
      </c>
      <c r="B79" s="2" t="s">
        <v>27</v>
      </c>
      <c r="C79" s="13">
        <v>306</v>
      </c>
      <c r="F79" s="16"/>
      <c r="G79" s="16"/>
      <c r="H79" s="16"/>
    </row>
    <row r="80" spans="1:8">
      <c r="A80" s="1" t="s">
        <v>93</v>
      </c>
      <c r="B80" s="2" t="s">
        <v>27</v>
      </c>
      <c r="C80" s="13">
        <v>305</v>
      </c>
      <c r="F80" s="16"/>
      <c r="G80" s="16"/>
      <c r="H80" s="16"/>
    </row>
    <row r="81" spans="1:7">
      <c r="A81" s="1" t="s">
        <v>94</v>
      </c>
      <c r="B81" s="2" t="s">
        <v>27</v>
      </c>
      <c r="C81" s="13">
        <v>427</v>
      </c>
    </row>
    <row r="82" spans="1:7">
      <c r="A82" s="1" t="s">
        <v>95</v>
      </c>
      <c r="B82" s="2" t="s">
        <v>27</v>
      </c>
      <c r="C82" s="13">
        <v>347</v>
      </c>
    </row>
    <row r="84" spans="1:7">
      <c r="A84" s="1" t="s">
        <v>96</v>
      </c>
      <c r="B84" s="2" t="s">
        <v>79</v>
      </c>
      <c r="C84" s="13">
        <f>1144-10</f>
        <v>1134</v>
      </c>
    </row>
    <row r="85" spans="1:7">
      <c r="A85" s="1" t="s">
        <v>97</v>
      </c>
      <c r="B85" s="2" t="s">
        <v>79</v>
      </c>
      <c r="C85" s="13">
        <f>1106-10</f>
        <v>1096</v>
      </c>
    </row>
    <row r="86" spans="1:7">
      <c r="A86" s="1" t="s">
        <v>98</v>
      </c>
      <c r="B86" s="2" t="s">
        <v>79</v>
      </c>
      <c r="C86" s="13">
        <f>1545+926-20</f>
        <v>2451</v>
      </c>
    </row>
    <row r="87" spans="1:7">
      <c r="A87" s="1" t="s">
        <v>99</v>
      </c>
      <c r="B87" s="2" t="s">
        <v>79</v>
      </c>
      <c r="C87" s="13">
        <f>1477+923-10</f>
        <v>2390</v>
      </c>
    </row>
    <row r="88" spans="1:7">
      <c r="A88" s="1" t="s">
        <v>100</v>
      </c>
      <c r="B88" s="2" t="s">
        <v>79</v>
      </c>
      <c r="C88" s="13">
        <f>996-10</f>
        <v>986</v>
      </c>
    </row>
    <row r="89" spans="1:7">
      <c r="A89" s="1" t="s">
        <v>101</v>
      </c>
      <c r="B89" s="2" t="s">
        <v>79</v>
      </c>
      <c r="C89" s="13">
        <f>919-10</f>
        <v>909</v>
      </c>
    </row>
    <row r="90" spans="1:7">
      <c r="A90" s="1" t="s">
        <v>102</v>
      </c>
      <c r="B90" s="2" t="s">
        <v>27</v>
      </c>
      <c r="C90" s="13">
        <f>1380-10</f>
        <v>1370</v>
      </c>
    </row>
    <row r="92" spans="1:7">
      <c r="A92" s="1" t="s">
        <v>103</v>
      </c>
      <c r="B92" s="2" t="s">
        <v>104</v>
      </c>
      <c r="C92" s="13">
        <f>5404+10</f>
        <v>5414</v>
      </c>
      <c r="D92" s="17"/>
    </row>
    <row r="93" spans="1:7">
      <c r="A93" s="1" t="s">
        <v>105</v>
      </c>
      <c r="B93" s="2" t="s">
        <v>104</v>
      </c>
      <c r="C93" s="13">
        <f>3874+10</f>
        <v>3884</v>
      </c>
      <c r="D93" s="17"/>
    </row>
    <row r="94" spans="1:7">
      <c r="A94" s="1" t="s">
        <v>106</v>
      </c>
      <c r="B94" s="2" t="s">
        <v>104</v>
      </c>
      <c r="C94" s="13">
        <f>5327+10</f>
        <v>5337</v>
      </c>
      <c r="D94" s="17"/>
      <c r="F94" s="16"/>
      <c r="G94" s="16"/>
    </row>
    <row r="95" spans="1:7">
      <c r="F95" s="16"/>
      <c r="G95" s="16"/>
    </row>
    <row r="96" spans="1:7">
      <c r="F96" s="16"/>
      <c r="G96" s="16"/>
    </row>
    <row r="97" spans="1:7">
      <c r="A97" s="1" t="s">
        <v>107</v>
      </c>
      <c r="B97" s="2" t="s">
        <v>27</v>
      </c>
      <c r="C97" s="13">
        <v>624</v>
      </c>
      <c r="F97" s="16"/>
      <c r="G97" s="16"/>
    </row>
    <row r="98" spans="1:7">
      <c r="A98" s="1" t="s">
        <v>108</v>
      </c>
      <c r="B98" s="2" t="s">
        <v>27</v>
      </c>
      <c r="C98" s="13">
        <v>551</v>
      </c>
      <c r="F98" s="16"/>
    </row>
    <row r="99" spans="1:7">
      <c r="A99" s="1" t="s">
        <v>109</v>
      </c>
      <c r="B99" s="2" t="s">
        <v>27</v>
      </c>
      <c r="C99" s="13">
        <f>572</f>
        <v>572</v>
      </c>
      <c r="F99" s="16"/>
    </row>
    <row r="100" spans="1:7">
      <c r="A100" s="1" t="s">
        <v>110</v>
      </c>
      <c r="B100" s="2" t="s">
        <v>27</v>
      </c>
      <c r="C100" s="13">
        <f>607</f>
        <v>607</v>
      </c>
      <c r="F100" s="16"/>
    </row>
    <row r="101" spans="1:7">
      <c r="A101" s="1" t="s">
        <v>111</v>
      </c>
      <c r="B101" s="2" t="s">
        <v>27</v>
      </c>
      <c r="C101" s="13">
        <f>763-10</f>
        <v>753</v>
      </c>
      <c r="F101" s="16"/>
    </row>
    <row r="102" spans="1:7">
      <c r="A102" s="1" t="s">
        <v>112</v>
      </c>
      <c r="B102" s="2" t="s">
        <v>27</v>
      </c>
      <c r="C102" s="13">
        <f>638+25</f>
        <v>663</v>
      </c>
      <c r="F102" s="16"/>
    </row>
    <row r="103" spans="1:7">
      <c r="A103" s="1" t="s">
        <v>113</v>
      </c>
      <c r="B103" s="2" t="s">
        <v>27</v>
      </c>
      <c r="C103" s="13">
        <f>644+25</f>
        <v>669</v>
      </c>
      <c r="F103" s="16"/>
    </row>
    <row r="104" spans="1:7">
      <c r="A104" s="1" t="s">
        <v>114</v>
      </c>
      <c r="B104" s="2" t="s">
        <v>27</v>
      </c>
      <c r="C104" s="13">
        <f>684-10</f>
        <v>674</v>
      </c>
      <c r="F104" s="16"/>
    </row>
    <row r="105" spans="1:7">
      <c r="F105" s="16"/>
    </row>
    <row r="107" spans="1:7">
      <c r="A107" s="1" t="s">
        <v>115</v>
      </c>
      <c r="B107" s="2" t="s">
        <v>116</v>
      </c>
      <c r="C107" s="13">
        <v>1207</v>
      </c>
    </row>
    <row r="108" spans="1:7">
      <c r="A108" s="1" t="s">
        <v>117</v>
      </c>
      <c r="B108" s="2" t="s">
        <v>116</v>
      </c>
      <c r="C108" s="13">
        <v>976</v>
      </c>
    </row>
    <row r="109" spans="1:7">
      <c r="A109" s="1" t="s">
        <v>118</v>
      </c>
      <c r="B109" s="2" t="s">
        <v>116</v>
      </c>
      <c r="C109" s="13">
        <v>1020</v>
      </c>
    </row>
    <row r="110" spans="1:7">
      <c r="A110" s="1" t="s">
        <v>119</v>
      </c>
      <c r="B110" s="2" t="s">
        <v>116</v>
      </c>
      <c r="C110" s="13">
        <f>982-30</f>
        <v>952</v>
      </c>
    </row>
    <row r="111" spans="1:7">
      <c r="A111" s="1" t="s">
        <v>120</v>
      </c>
      <c r="B111" s="2" t="s">
        <v>116</v>
      </c>
      <c r="C111" s="13">
        <v>1077</v>
      </c>
    </row>
    <row r="112" spans="1:7">
      <c r="A112" s="1" t="s">
        <v>121</v>
      </c>
      <c r="B112" s="2" t="s">
        <v>116</v>
      </c>
      <c r="C112" s="13">
        <f>889-20</f>
        <v>869</v>
      </c>
    </row>
    <row r="113" spans="1:3">
      <c r="A113" s="1" t="s">
        <v>122</v>
      </c>
      <c r="B113" s="2" t="s">
        <v>116</v>
      </c>
      <c r="C113" s="13">
        <f>886-20</f>
        <v>866</v>
      </c>
    </row>
    <row r="114" spans="1:3">
      <c r="A114" s="1" t="s">
        <v>123</v>
      </c>
      <c r="B114" s="2" t="s">
        <v>116</v>
      </c>
      <c r="C114" s="13">
        <v>907</v>
      </c>
    </row>
    <row r="115" spans="1:3">
      <c r="A115" s="1" t="s">
        <v>124</v>
      </c>
      <c r="B115" s="2" t="s">
        <v>116</v>
      </c>
      <c r="C115" s="13">
        <f>671-20</f>
        <v>651</v>
      </c>
    </row>
    <row r="116" spans="1:3">
      <c r="A116" s="1" t="s">
        <v>125</v>
      </c>
      <c r="B116" s="2" t="s">
        <v>116</v>
      </c>
      <c r="C116" s="13">
        <v>640</v>
      </c>
    </row>
    <row r="117" spans="1:3">
      <c r="A117" s="1" t="s">
        <v>126</v>
      </c>
      <c r="B117" s="2" t="s">
        <v>116</v>
      </c>
      <c r="C117" s="13">
        <v>407</v>
      </c>
    </row>
    <row r="118" spans="1:3">
      <c r="A118" s="1" t="s">
        <v>127</v>
      </c>
      <c r="B118" s="2" t="s">
        <v>116</v>
      </c>
      <c r="C118" s="13">
        <v>423</v>
      </c>
    </row>
    <row r="120" spans="1:3">
      <c r="A120" s="1" t="s">
        <v>128</v>
      </c>
      <c r="B120" s="2" t="s">
        <v>116</v>
      </c>
      <c r="C120" s="13">
        <v>1342</v>
      </c>
    </row>
    <row r="121" spans="1:3">
      <c r="A121" s="1" t="s">
        <v>129</v>
      </c>
      <c r="B121" s="2" t="s">
        <v>116</v>
      </c>
      <c r="C121" s="13">
        <v>1148</v>
      </c>
    </row>
    <row r="122" spans="1:3">
      <c r="A122" s="1" t="s">
        <v>130</v>
      </c>
      <c r="B122" s="2" t="s">
        <v>116</v>
      </c>
      <c r="C122" s="13">
        <v>949</v>
      </c>
    </row>
    <row r="123" spans="1:3">
      <c r="A123" s="1" t="s">
        <v>131</v>
      </c>
      <c r="B123" s="2" t="s">
        <v>116</v>
      </c>
      <c r="C123" s="13">
        <v>856</v>
      </c>
    </row>
    <row r="124" spans="1:3">
      <c r="A124" s="1" t="s">
        <v>132</v>
      </c>
      <c r="B124" s="2" t="s">
        <v>116</v>
      </c>
      <c r="C124" s="13">
        <f>662-20</f>
        <v>642</v>
      </c>
    </row>
    <row r="125" spans="1:3">
      <c r="A125" s="1" t="s">
        <v>133</v>
      </c>
      <c r="B125" s="2" t="s">
        <v>116</v>
      </c>
      <c r="C125" s="13">
        <v>864</v>
      </c>
    </row>
    <row r="127" spans="1:3">
      <c r="A127" s="1" t="s">
        <v>134</v>
      </c>
      <c r="B127" s="2" t="s">
        <v>116</v>
      </c>
      <c r="C127" s="13">
        <v>2608</v>
      </c>
    </row>
    <row r="128" spans="1:3">
      <c r="A128" s="1" t="s">
        <v>135</v>
      </c>
      <c r="B128" s="2" t="s">
        <v>116</v>
      </c>
      <c r="C128" s="13">
        <v>1143</v>
      </c>
    </row>
    <row r="129" spans="1:4">
      <c r="A129" s="1" t="s">
        <v>136</v>
      </c>
      <c r="B129" s="2" t="s">
        <v>116</v>
      </c>
      <c r="C129" s="13">
        <f>1452-60</f>
        <v>1392</v>
      </c>
    </row>
    <row r="130" spans="1:4">
      <c r="A130" s="1" t="s">
        <v>137</v>
      </c>
      <c r="B130" s="2" t="s">
        <v>116</v>
      </c>
      <c r="C130" s="13">
        <v>1779</v>
      </c>
    </row>
    <row r="132" spans="1:4">
      <c r="A132" s="1" t="s">
        <v>138</v>
      </c>
      <c r="B132" s="2" t="s">
        <v>139</v>
      </c>
      <c r="C132">
        <v>2744</v>
      </c>
      <c r="D132" s="17" t="s">
        <v>140</v>
      </c>
    </row>
  </sheetData>
  <sheetProtection selectLockedCells="1" selectUnlockedCells="1"/>
  <phoneticPr fontId="0" type="noConversion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2020-02-12T11:49:45Z</dcterms:created>
  <dcterms:modified xsi:type="dcterms:W3CDTF">2022-10-24T09:12:05Z</dcterms:modified>
  <cp:category/>
  <cp:contentStatus/>
</cp:coreProperties>
</file>