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07"/>
  <workbookPr autoCompressPictures="0"/>
  <mc:AlternateContent xmlns:mc="http://schemas.openxmlformats.org/markup-compatibility/2006">
    <mc:Choice Requires="x15">
      <x15ac:absPath xmlns:x15ac="http://schemas.microsoft.com/office/spreadsheetml/2010/11/ac" url="/Users/brucegoldsmith/Dropbox/Lines all BGD wings/Magic/"/>
    </mc:Choice>
  </mc:AlternateContent>
  <xr:revisionPtr revIDLastSave="0" documentId="13_ncr:1_{1D1D1263-F67B-8943-9CD9-D80BE7AB5104}" xr6:coauthVersionLast="47" xr6:coauthVersionMax="47" xr10:uidLastSave="{00000000-0000-0000-0000-000000000000}"/>
  <bookViews>
    <workbookView xWindow="1540" yWindow="500" windowWidth="28200" windowHeight="17180" tabRatio="181" xr2:uid="{00000000-000D-0000-FFFF-FFFF00000000}"/>
  </bookViews>
  <sheets>
    <sheet name="Lines" sheetId="1" r:id="rId1"/>
    <sheet name="Revision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Z36" i="1" l="1"/>
  <c r="Z35" i="1"/>
  <c r="Z34" i="1"/>
  <c r="Z33" i="1"/>
  <c r="Z32" i="1"/>
  <c r="Z31" i="1"/>
  <c r="Z30" i="1"/>
  <c r="Z29" i="1"/>
  <c r="Z28" i="1"/>
  <c r="Z27" i="1"/>
  <c r="Z26" i="1"/>
  <c r="Z25" i="1"/>
  <c r="Z24" i="1"/>
  <c r="F80" i="1"/>
  <c r="F79" i="1"/>
  <c r="F74" i="1"/>
  <c r="F73" i="1"/>
  <c r="F71" i="1"/>
  <c r="F65" i="1"/>
  <c r="F28" i="1"/>
  <c r="F22" i="1"/>
  <c r="F43" i="1"/>
  <c r="F103" i="1"/>
</calcChain>
</file>

<file path=xl/sharedStrings.xml><?xml version="1.0" encoding="utf-8"?>
<sst xmlns="http://schemas.openxmlformats.org/spreadsheetml/2006/main" count="503" uniqueCount="138">
  <si>
    <t>BGD</t>
  </si>
  <si>
    <t>Line Tables</t>
  </si>
  <si>
    <t>Line sheet for Aerodynamics</t>
  </si>
  <si>
    <t>Loops on CR1,2,3 and BR4.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</si>
  <si>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</si>
  <si>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</si>
  <si>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</si>
  <si>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</si>
  <si>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</si>
  <si>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</si>
  <si>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</si>
  <si>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</t>
  </si>
  <si>
    <t>A</t>
  </si>
  <si>
    <t>B</t>
  </si>
  <si>
    <t>C</t>
  </si>
  <si>
    <t>D</t>
  </si>
  <si>
    <t>K</t>
  </si>
  <si>
    <t>Top</t>
  </si>
  <si>
    <t>Middle</t>
  </si>
  <si>
    <t>Riser</t>
  </si>
  <si>
    <t>a1</t>
  </si>
  <si>
    <t>8000U-90</t>
  </si>
  <si>
    <t>Red</t>
  </si>
  <si>
    <t>AR1</t>
  </si>
  <si>
    <t>a2</t>
  </si>
  <si>
    <t>a3</t>
  </si>
  <si>
    <t>a4</t>
  </si>
  <si>
    <t>8000U-70</t>
  </si>
  <si>
    <t>AM3</t>
  </si>
  <si>
    <t>AR2</t>
  </si>
  <si>
    <t>a5</t>
  </si>
  <si>
    <t>a6</t>
  </si>
  <si>
    <t>AM4</t>
  </si>
  <si>
    <t>a7</t>
  </si>
  <si>
    <t>a8</t>
  </si>
  <si>
    <t>AM5</t>
  </si>
  <si>
    <t>AR3</t>
  </si>
  <si>
    <t>a9</t>
  </si>
  <si>
    <t>a10</t>
  </si>
  <si>
    <t>AM6</t>
  </si>
  <si>
    <t>a11</t>
  </si>
  <si>
    <t>a12</t>
  </si>
  <si>
    <t>a13</t>
  </si>
  <si>
    <t>AM7</t>
  </si>
  <si>
    <t>BR4</t>
  </si>
  <si>
    <t>a14</t>
  </si>
  <si>
    <t>TSL280</t>
  </si>
  <si>
    <t>b1</t>
  </si>
  <si>
    <t>Blue</t>
  </si>
  <si>
    <t>BR1</t>
  </si>
  <si>
    <t>b2</t>
  </si>
  <si>
    <t>b3</t>
  </si>
  <si>
    <t>b4</t>
  </si>
  <si>
    <t>BM3</t>
  </si>
  <si>
    <t>BR2</t>
  </si>
  <si>
    <t>b5</t>
  </si>
  <si>
    <t>b6</t>
  </si>
  <si>
    <t>BM4</t>
  </si>
  <si>
    <t>b7</t>
  </si>
  <si>
    <t>b8</t>
  </si>
  <si>
    <t>BM5</t>
  </si>
  <si>
    <t>BR3</t>
  </si>
  <si>
    <t>b9</t>
  </si>
  <si>
    <t>b10</t>
  </si>
  <si>
    <t>BM6</t>
  </si>
  <si>
    <t>b11</t>
  </si>
  <si>
    <t>b12</t>
  </si>
  <si>
    <t>BM7</t>
  </si>
  <si>
    <t>b13</t>
  </si>
  <si>
    <t>TSL190</t>
  </si>
  <si>
    <t>c1</t>
  </si>
  <si>
    <t>Green</t>
  </si>
  <si>
    <t>CR1</t>
  </si>
  <si>
    <t>c2</t>
  </si>
  <si>
    <t>c3</t>
  </si>
  <si>
    <t>c4</t>
  </si>
  <si>
    <t>CM1</t>
  </si>
  <si>
    <t>CR2</t>
  </si>
  <si>
    <t>c5</t>
  </si>
  <si>
    <t>c6</t>
  </si>
  <si>
    <t>CM2</t>
  </si>
  <si>
    <t>c7</t>
  </si>
  <si>
    <t>c8</t>
  </si>
  <si>
    <t>CM3</t>
  </si>
  <si>
    <t>CR3</t>
  </si>
  <si>
    <t>c9</t>
  </si>
  <si>
    <t>c10</t>
  </si>
  <si>
    <t>CM4</t>
  </si>
  <si>
    <t>c11</t>
  </si>
  <si>
    <t>c12</t>
  </si>
  <si>
    <t>CM5</t>
  </si>
  <si>
    <t>c13</t>
  </si>
  <si>
    <t>TSL140</t>
  </si>
  <si>
    <t>d1</t>
  </si>
  <si>
    <t>d2</t>
  </si>
  <si>
    <t>d3</t>
  </si>
  <si>
    <t>DM1</t>
  </si>
  <si>
    <t>d4</t>
  </si>
  <si>
    <t>d5</t>
  </si>
  <si>
    <t>DM2</t>
  </si>
  <si>
    <t>d6</t>
  </si>
  <si>
    <t>k1</t>
  </si>
  <si>
    <t>DSL70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</si>
  <si>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</si>
  <si>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</si>
  <si>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</si>
  <si>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</si>
  <si>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</si>
  <si>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</si>
  <si>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</si>
  <si>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</si>
  <si>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</si>
  <si>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</si>
  <si>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</si>
  <si>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</si>
  <si>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</si>
  <si>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</si>
  <si>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</si>
  <si>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</si>
  <si>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</si>
  <si>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</si>
  <si>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</si>
  <si>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</si>
  <si>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</si>
  <si>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</si>
  <si>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</si>
  <si>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DSL110</t>
  </si>
  <si>
    <t>DSL350</t>
  </si>
  <si>
    <t>Manual</t>
  </si>
  <si>
    <t>brakes measured to sail</t>
  </si>
  <si>
    <t>Orange</t>
  </si>
  <si>
    <t>8000U-130</t>
  </si>
  <si>
    <t>Magic ML</t>
  </si>
  <si>
    <t>Riser length = 500mm</t>
  </si>
  <si>
    <t>Add Magic Motor check sheet</t>
  </si>
  <si>
    <t>Rev5</t>
  </si>
  <si>
    <t>500mm risers, low brake postion and brake extension</t>
  </si>
  <si>
    <t>Magic Motor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</si>
</sst>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1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wrapText="1"/>
    </xf>
    <xf numFmtId="0" fontId="0" fillId="0" borderId="0" xfId="0" applyFont="1"/>
    <xf numFmtId="0" fontId="0" fillId="0" borderId="0" xfId="0" applyFont="1" applyAlignment="1">
      <alignment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4" fontId="0" fillId="0" borderId="0" xfId="0" applyNumberFormat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3"/>
  <sheetViews>
    <sheetView tabSelected="1" topLeftCell="K1" zoomScale="125" zoomScaleNormal="125" zoomScalePageLayoutView="125" workbookViewId="0">
      <selection activeCell="R9" sqref="R9"/>
    </sheetView>
  </sheetViews>
  <sheetFormatPr baseColWidth="10" defaultColWidth="11.5" defaultRowHeight="13" x14ac:dyDescent="0.15"/>
  <cols>
    <col min="1" max="1" width="23" customWidth="1"/>
    <col min="2" max="2" width="10.33203125" customWidth="1"/>
    <col min="3" max="3" width="9.83203125" customWidth="1"/>
    <col min="4" max="4" width="8.33203125" customWidth="1"/>
    <col min="5" max="5" width="7.5" customWidth="1"/>
    <col min="6" max="6" width="7.5" style="6" customWidth="1"/>
    <col min="7" max="7" width="12.5" customWidth="1"/>
    <col min="9" max="9" width="4.5" customWidth="1"/>
    <col min="10" max="10" width="7" customWidth="1"/>
    <col min="11" max="11" width="5.83203125" customWidth="1"/>
    <col min="12" max="12" width="4.83203125" customWidth="1"/>
    <col min="27" max="27" width="3.83203125" customWidth="1"/>
  </cols>
  <sheetData>
    <row r="1" spans="1:21" x14ac:dyDescent="0.15">
      <c r="A1" t="s">
        <v>0</v>
      </c>
    </row>
    <row r="2" spans="1:21" x14ac:dyDescent="0.15">
      <c r="A2" t="s">
        <v>1</v>
      </c>
    </row>
    <row r="3" spans="1:21" x14ac:dyDescent="0.15">
      <c r="A3" t="s">
        <v>2</v>
      </c>
    </row>
    <row r="4" spans="1:21" x14ac:dyDescent="0.15">
      <c r="A4" t="s">
        <v>3</v>
      </c>
    </row>
    <row r="5" spans="1:21" ht="56" x14ac:dyDescent="0.15">
      <c r="A5" t="s">
        <v>4</v>
      </c>
      <c r="B5" t="s">
        <v>5</v>
      </c>
      <c r="C5" t="s">
        <v>6</v>
      </c>
      <c r="D5" s="5" t="s">
        <v>7</v>
      </c>
      <c r="E5" s="5" t="s">
        <v>8</v>
      </c>
      <c r="F5" s="7" t="s">
        <v>9</v>
      </c>
      <c r="G5" s="5" t="s">
        <v>10</v>
      </c>
    </row>
    <row r="6" spans="1:21" x14ac:dyDescent="0.15">
      <c r="A6" t="s">
        <v>11</v>
      </c>
    </row>
    <row r="7" spans="1:21" x14ac:dyDescent="0.15">
      <c r="I7" t="s">
        <v>17</v>
      </c>
      <c r="J7" t="s">
        <v>18</v>
      </c>
      <c r="K7" t="s">
        <v>19</v>
      </c>
      <c r="N7" s="2"/>
      <c r="U7" s="2"/>
    </row>
    <row r="8" spans="1:21" x14ac:dyDescent="0.15">
      <c r="A8" t="s">
        <v>20</v>
      </c>
      <c r="B8" t="s">
        <v>21</v>
      </c>
      <c r="C8" t="s">
        <v>22</v>
      </c>
      <c r="D8">
        <v>0</v>
      </c>
      <c r="E8">
        <v>1</v>
      </c>
      <c r="F8" s="6">
        <v>1389</v>
      </c>
      <c r="G8">
        <v>2</v>
      </c>
      <c r="I8" t="s">
        <v>20</v>
      </c>
      <c r="J8" t="s">
        <v>23</v>
      </c>
      <c r="N8" s="3"/>
      <c r="U8" s="3"/>
    </row>
    <row r="9" spans="1:21" x14ac:dyDescent="0.15">
      <c r="A9" t="s">
        <v>24</v>
      </c>
      <c r="B9" t="s">
        <v>21</v>
      </c>
      <c r="C9" t="s">
        <v>22</v>
      </c>
      <c r="D9">
        <v>0</v>
      </c>
      <c r="E9">
        <v>1</v>
      </c>
      <c r="F9" s="6">
        <v>1327</v>
      </c>
      <c r="G9">
        <v>3</v>
      </c>
      <c r="I9" t="s">
        <v>24</v>
      </c>
      <c r="J9" t="s">
        <v>23</v>
      </c>
      <c r="N9" s="4"/>
      <c r="U9" s="4"/>
    </row>
    <row r="10" spans="1:21" x14ac:dyDescent="0.15">
      <c r="A10" t="s">
        <v>25</v>
      </c>
      <c r="B10" t="s">
        <v>21</v>
      </c>
      <c r="C10" t="s">
        <v>22</v>
      </c>
      <c r="D10">
        <v>0</v>
      </c>
      <c r="E10">
        <v>1</v>
      </c>
      <c r="F10" s="6">
        <v>1377</v>
      </c>
      <c r="G10">
        <v>4</v>
      </c>
      <c r="I10" t="s">
        <v>25</v>
      </c>
      <c r="J10" t="s">
        <v>23</v>
      </c>
      <c r="N10" s="2"/>
      <c r="U10" s="2"/>
    </row>
    <row r="11" spans="1:21" x14ac:dyDescent="0.15">
      <c r="A11" t="s">
        <v>26</v>
      </c>
      <c r="B11" t="s">
        <v>27</v>
      </c>
      <c r="C11" t="s">
        <v>22</v>
      </c>
      <c r="D11">
        <v>0</v>
      </c>
      <c r="E11">
        <v>1</v>
      </c>
      <c r="F11" s="6">
        <v>704</v>
      </c>
      <c r="G11">
        <v>6</v>
      </c>
      <c r="I11" t="s">
        <v>26</v>
      </c>
      <c r="J11" t="s">
        <v>28</v>
      </c>
      <c r="K11" t="s">
        <v>29</v>
      </c>
      <c r="N11" s="3"/>
      <c r="U11" s="3"/>
    </row>
    <row r="12" spans="1:21" x14ac:dyDescent="0.15">
      <c r="A12" t="s">
        <v>30</v>
      </c>
      <c r="B12" t="s">
        <v>27</v>
      </c>
      <c r="C12" t="s">
        <v>22</v>
      </c>
      <c r="D12">
        <v>0</v>
      </c>
      <c r="E12">
        <v>1</v>
      </c>
      <c r="F12" s="6">
        <v>665</v>
      </c>
      <c r="G12">
        <v>7</v>
      </c>
      <c r="I12" t="s">
        <v>30</v>
      </c>
      <c r="J12" t="s">
        <v>28</v>
      </c>
      <c r="K12" t="s">
        <v>29</v>
      </c>
      <c r="N12" s="3"/>
      <c r="U12" s="3"/>
    </row>
    <row r="13" spans="1:21" x14ac:dyDescent="0.15">
      <c r="A13" t="s">
        <v>31</v>
      </c>
      <c r="B13" t="s">
        <v>27</v>
      </c>
      <c r="C13" t="s">
        <v>22</v>
      </c>
      <c r="D13">
        <v>0</v>
      </c>
      <c r="E13">
        <v>1</v>
      </c>
      <c r="F13" s="6">
        <v>528</v>
      </c>
      <c r="G13">
        <v>9</v>
      </c>
      <c r="I13" t="s">
        <v>31</v>
      </c>
      <c r="J13" t="s">
        <v>32</v>
      </c>
      <c r="K13" t="s">
        <v>29</v>
      </c>
      <c r="N13" s="4"/>
      <c r="U13" s="4"/>
    </row>
    <row r="14" spans="1:21" x14ac:dyDescent="0.15">
      <c r="A14" t="s">
        <v>33</v>
      </c>
      <c r="B14" t="s">
        <v>27</v>
      </c>
      <c r="C14" t="s">
        <v>22</v>
      </c>
      <c r="D14">
        <v>0</v>
      </c>
      <c r="E14">
        <v>1</v>
      </c>
      <c r="F14" s="6">
        <v>566</v>
      </c>
      <c r="G14">
        <v>10</v>
      </c>
      <c r="I14" t="s">
        <v>33</v>
      </c>
      <c r="J14" t="s">
        <v>32</v>
      </c>
      <c r="K14" t="s">
        <v>29</v>
      </c>
    </row>
    <row r="15" spans="1:21" x14ac:dyDescent="0.15">
      <c r="A15" t="s">
        <v>34</v>
      </c>
      <c r="B15" t="s">
        <v>27</v>
      </c>
      <c r="C15" t="s">
        <v>22</v>
      </c>
      <c r="D15">
        <v>0</v>
      </c>
      <c r="E15">
        <v>1</v>
      </c>
      <c r="F15" s="6">
        <v>753</v>
      </c>
      <c r="G15">
        <v>12</v>
      </c>
      <c r="I15" t="s">
        <v>34</v>
      </c>
      <c r="J15" t="s">
        <v>35</v>
      </c>
      <c r="K15" t="s">
        <v>36</v>
      </c>
    </row>
    <row r="16" spans="1:21" x14ac:dyDescent="0.15">
      <c r="A16" t="s">
        <v>37</v>
      </c>
      <c r="B16" t="s">
        <v>27</v>
      </c>
      <c r="C16" t="s">
        <v>22</v>
      </c>
      <c r="D16">
        <v>0</v>
      </c>
      <c r="E16">
        <v>1</v>
      </c>
      <c r="F16" s="6">
        <v>692</v>
      </c>
      <c r="G16">
        <v>13</v>
      </c>
      <c r="I16" t="s">
        <v>37</v>
      </c>
      <c r="J16" t="s">
        <v>35</v>
      </c>
      <c r="K16" t="s">
        <v>36</v>
      </c>
    </row>
    <row r="17" spans="1:26" x14ac:dyDescent="0.15">
      <c r="A17" t="s">
        <v>38</v>
      </c>
      <c r="B17" t="s">
        <v>27</v>
      </c>
      <c r="C17" t="s">
        <v>22</v>
      </c>
      <c r="D17">
        <v>0</v>
      </c>
      <c r="E17">
        <v>1</v>
      </c>
      <c r="F17" s="6">
        <v>941</v>
      </c>
      <c r="G17">
        <v>15</v>
      </c>
      <c r="I17" t="s">
        <v>38</v>
      </c>
      <c r="J17" t="s">
        <v>39</v>
      </c>
      <c r="K17" t="s">
        <v>36</v>
      </c>
    </row>
    <row r="18" spans="1:26" x14ac:dyDescent="0.15">
      <c r="A18" t="s">
        <v>40</v>
      </c>
      <c r="B18" t="s">
        <v>27</v>
      </c>
      <c r="C18" t="s">
        <v>22</v>
      </c>
      <c r="D18">
        <v>0</v>
      </c>
      <c r="E18">
        <v>1</v>
      </c>
      <c r="F18" s="6">
        <v>870</v>
      </c>
      <c r="G18">
        <v>16</v>
      </c>
      <c r="I18" t="s">
        <v>40</v>
      </c>
      <c r="J18" t="s">
        <v>39</v>
      </c>
      <c r="K18" t="s">
        <v>36</v>
      </c>
    </row>
    <row r="19" spans="1:26" x14ac:dyDescent="0.15">
      <c r="A19" t="s">
        <v>41</v>
      </c>
      <c r="B19" t="s">
        <v>27</v>
      </c>
      <c r="C19" t="s">
        <v>22</v>
      </c>
      <c r="D19">
        <v>0</v>
      </c>
      <c r="E19">
        <v>1</v>
      </c>
      <c r="F19" s="6">
        <v>849</v>
      </c>
      <c r="G19">
        <v>17</v>
      </c>
      <c r="I19" t="s">
        <v>41</v>
      </c>
      <c r="J19" t="s">
        <v>39</v>
      </c>
      <c r="K19" t="s">
        <v>36</v>
      </c>
      <c r="U19" t="s">
        <v>137</v>
      </c>
    </row>
    <row r="20" spans="1:26" x14ac:dyDescent="0.15">
      <c r="A20" t="s">
        <v>42</v>
      </c>
      <c r="B20" t="s">
        <v>27</v>
      </c>
      <c r="C20" t="s">
        <v>22</v>
      </c>
      <c r="D20">
        <v>0</v>
      </c>
      <c r="E20">
        <v>1</v>
      </c>
      <c r="F20" s="6">
        <v>427</v>
      </c>
      <c r="G20">
        <v>19</v>
      </c>
      <c r="I20" t="s">
        <v>42</v>
      </c>
      <c r="J20" t="s">
        <v>43</v>
      </c>
      <c r="K20" t="s">
        <v>44</v>
      </c>
      <c r="N20" t="s">
        <v>132</v>
      </c>
      <c r="U20" t="s">
        <v>136</v>
      </c>
    </row>
    <row r="21" spans="1:26" x14ac:dyDescent="0.15">
      <c r="A21" t="s">
        <v>45</v>
      </c>
      <c r="B21" t="s">
        <v>27</v>
      </c>
      <c r="C21" t="s">
        <v>22</v>
      </c>
      <c r="D21">
        <v>0</v>
      </c>
      <c r="E21">
        <v>1</v>
      </c>
      <c r="F21" s="6">
        <v>276</v>
      </c>
      <c r="G21">
        <v>20</v>
      </c>
      <c r="I21" t="s">
        <v>45</v>
      </c>
      <c r="J21" t="s">
        <v>43</v>
      </c>
      <c r="K21" t="s">
        <v>44</v>
      </c>
      <c r="N21" s="8" t="s">
        <v>133</v>
      </c>
      <c r="O21" s="9"/>
      <c r="P21" s="9"/>
      <c r="Q21" s="9"/>
      <c r="R21" s="9"/>
      <c r="S21" s="10"/>
      <c r="U21" s="8" t="s">
        <v>133</v>
      </c>
      <c r="V21" s="9"/>
      <c r="W21" s="9"/>
      <c r="X21" s="9"/>
      <c r="Y21" s="9"/>
      <c r="Z21" s="10"/>
    </row>
    <row r="22" spans="1:26" x14ac:dyDescent="0.15">
      <c r="A22" t="s">
        <v>23</v>
      </c>
      <c r="B22" t="s">
        <v>46</v>
      </c>
      <c r="C22" t="s">
        <v>22</v>
      </c>
      <c r="D22">
        <v>0</v>
      </c>
      <c r="E22">
        <v>0</v>
      </c>
      <c r="F22" s="6">
        <f>5141-3</f>
        <v>5138</v>
      </c>
      <c r="G22">
        <v>-1</v>
      </c>
      <c r="N22" s="11"/>
      <c r="O22" s="12"/>
      <c r="P22" s="12"/>
      <c r="Q22" s="12"/>
      <c r="R22" s="12"/>
      <c r="S22" s="13" t="s">
        <v>129</v>
      </c>
      <c r="U22" s="11"/>
      <c r="V22" s="12"/>
      <c r="W22" s="12"/>
      <c r="X22" s="12"/>
      <c r="Y22" s="12"/>
      <c r="Z22" s="13" t="s">
        <v>129</v>
      </c>
    </row>
    <row r="23" spans="1:26" x14ac:dyDescent="0.15">
      <c r="A23" t="s">
        <v>28</v>
      </c>
      <c r="B23" t="s">
        <v>131</v>
      </c>
      <c r="C23" t="s">
        <v>22</v>
      </c>
      <c r="D23">
        <v>1</v>
      </c>
      <c r="E23">
        <v>1</v>
      </c>
      <c r="F23" s="6">
        <v>1607</v>
      </c>
      <c r="G23">
        <v>-1</v>
      </c>
      <c r="N23" s="11" t="s">
        <v>128</v>
      </c>
      <c r="O23" s="12" t="s">
        <v>12</v>
      </c>
      <c r="P23" s="12" t="s">
        <v>13</v>
      </c>
      <c r="Q23" s="12" t="s">
        <v>14</v>
      </c>
      <c r="R23" s="12" t="s">
        <v>15</v>
      </c>
      <c r="S23" s="13" t="s">
        <v>16</v>
      </c>
      <c r="U23" s="11" t="s">
        <v>128</v>
      </c>
      <c r="V23" s="12" t="s">
        <v>12</v>
      </c>
      <c r="W23" s="12" t="s">
        <v>13</v>
      </c>
      <c r="X23" s="12" t="s">
        <v>14</v>
      </c>
      <c r="Y23" s="12" t="s">
        <v>15</v>
      </c>
      <c r="Z23" s="13" t="s">
        <v>16</v>
      </c>
    </row>
    <row r="24" spans="1:26" x14ac:dyDescent="0.15">
      <c r="A24" t="s">
        <v>32</v>
      </c>
      <c r="B24" t="s">
        <v>131</v>
      </c>
      <c r="C24" t="s">
        <v>22</v>
      </c>
      <c r="D24">
        <v>1</v>
      </c>
      <c r="E24">
        <v>1</v>
      </c>
      <c r="F24" s="6">
        <v>1741</v>
      </c>
      <c r="G24">
        <v>-1</v>
      </c>
      <c r="N24" s="11">
        <v>1</v>
      </c>
      <c r="O24" s="12">
        <v>7061</v>
      </c>
      <c r="P24" s="12">
        <v>6944</v>
      </c>
      <c r="Q24" s="12">
        <v>6971</v>
      </c>
      <c r="R24" s="12">
        <v>7138</v>
      </c>
      <c r="S24" s="13">
        <v>7401</v>
      </c>
      <c r="U24" s="11">
        <v>1</v>
      </c>
      <c r="V24" s="12">
        <v>7061</v>
      </c>
      <c r="W24" s="12">
        <v>6944</v>
      </c>
      <c r="X24" s="12">
        <v>6971</v>
      </c>
      <c r="Y24" s="12">
        <v>7138</v>
      </c>
      <c r="Z24" s="13">
        <f>S24+200</f>
        <v>7601</v>
      </c>
    </row>
    <row r="25" spans="1:26" x14ac:dyDescent="0.15">
      <c r="A25" t="s">
        <v>35</v>
      </c>
      <c r="B25" t="s">
        <v>131</v>
      </c>
      <c r="C25" t="s">
        <v>22</v>
      </c>
      <c r="D25">
        <v>1</v>
      </c>
      <c r="E25">
        <v>1</v>
      </c>
      <c r="F25" s="6">
        <v>1835</v>
      </c>
      <c r="G25">
        <v>-1</v>
      </c>
      <c r="N25" s="11">
        <v>2</v>
      </c>
      <c r="O25" s="12">
        <v>6998</v>
      </c>
      <c r="P25" s="12">
        <v>6903</v>
      </c>
      <c r="Q25" s="12">
        <v>6935</v>
      </c>
      <c r="R25" s="12">
        <v>7120</v>
      </c>
      <c r="S25" s="13">
        <v>7232</v>
      </c>
      <c r="U25" s="11">
        <v>2</v>
      </c>
      <c r="V25" s="12">
        <v>6998</v>
      </c>
      <c r="W25" s="12">
        <v>6903</v>
      </c>
      <c r="X25" s="12">
        <v>6935</v>
      </c>
      <c r="Y25" s="12">
        <v>7120</v>
      </c>
      <c r="Z25" s="13">
        <f t="shared" ref="Z25:Z36" si="0">S25+200</f>
        <v>7432</v>
      </c>
    </row>
    <row r="26" spans="1:26" x14ac:dyDescent="0.15">
      <c r="A26" t="s">
        <v>39</v>
      </c>
      <c r="B26" t="s">
        <v>131</v>
      </c>
      <c r="C26" t="s">
        <v>22</v>
      </c>
      <c r="D26">
        <v>1</v>
      </c>
      <c r="E26">
        <v>1</v>
      </c>
      <c r="F26" s="6">
        <v>1485</v>
      </c>
      <c r="G26">
        <v>-1</v>
      </c>
      <c r="N26" s="11">
        <v>3</v>
      </c>
      <c r="O26" s="12">
        <v>7047</v>
      </c>
      <c r="P26" s="12">
        <v>6927</v>
      </c>
      <c r="Q26" s="12">
        <v>6957</v>
      </c>
      <c r="R26" s="12">
        <v>7099</v>
      </c>
      <c r="S26" s="13">
        <v>7073</v>
      </c>
      <c r="U26" s="11">
        <v>3</v>
      </c>
      <c r="V26" s="12">
        <v>7047</v>
      </c>
      <c r="W26" s="12">
        <v>6927</v>
      </c>
      <c r="X26" s="12">
        <v>6957</v>
      </c>
      <c r="Y26" s="12">
        <v>7099</v>
      </c>
      <c r="Z26" s="13">
        <f t="shared" si="0"/>
        <v>7273</v>
      </c>
    </row>
    <row r="27" spans="1:26" x14ac:dyDescent="0.15">
      <c r="A27" t="s">
        <v>43</v>
      </c>
      <c r="B27" t="s">
        <v>21</v>
      </c>
      <c r="C27" t="s">
        <v>22</v>
      </c>
      <c r="D27">
        <v>1</v>
      </c>
      <c r="E27">
        <v>1</v>
      </c>
      <c r="F27" s="6">
        <v>575</v>
      </c>
      <c r="G27">
        <v>-1</v>
      </c>
      <c r="N27" s="11">
        <v>4</v>
      </c>
      <c r="O27" s="12">
        <v>7066</v>
      </c>
      <c r="P27" s="12">
        <v>6952</v>
      </c>
      <c r="Q27" s="12">
        <v>6972</v>
      </c>
      <c r="R27" s="12">
        <v>7071</v>
      </c>
      <c r="S27" s="13">
        <v>7010</v>
      </c>
      <c r="U27" s="11">
        <v>4</v>
      </c>
      <c r="V27" s="12">
        <v>7066</v>
      </c>
      <c r="W27" s="12">
        <v>6952</v>
      </c>
      <c r="X27" s="12">
        <v>6972</v>
      </c>
      <c r="Y27" s="12">
        <v>7071</v>
      </c>
      <c r="Z27" s="13">
        <f t="shared" si="0"/>
        <v>7210</v>
      </c>
    </row>
    <row r="28" spans="1:26" x14ac:dyDescent="0.15">
      <c r="A28" t="s">
        <v>29</v>
      </c>
      <c r="B28" t="s">
        <v>46</v>
      </c>
      <c r="C28" t="s">
        <v>22</v>
      </c>
      <c r="D28">
        <v>0</v>
      </c>
      <c r="E28">
        <v>0</v>
      </c>
      <c r="F28" s="6">
        <f>4230-3</f>
        <v>4227</v>
      </c>
      <c r="G28">
        <v>-1</v>
      </c>
      <c r="N28" s="11">
        <v>5</v>
      </c>
      <c r="O28" s="12">
        <v>7026</v>
      </c>
      <c r="P28" s="12">
        <v>6914</v>
      </c>
      <c r="Q28" s="12">
        <v>6944</v>
      </c>
      <c r="R28" s="12">
        <v>7075</v>
      </c>
      <c r="S28" s="13">
        <v>6901</v>
      </c>
      <c r="U28" s="11">
        <v>5</v>
      </c>
      <c r="V28" s="12">
        <v>7026</v>
      </c>
      <c r="W28" s="12">
        <v>6914</v>
      </c>
      <c r="X28" s="12">
        <v>6944</v>
      </c>
      <c r="Y28" s="12">
        <v>7075</v>
      </c>
      <c r="Z28" s="13">
        <f t="shared" si="0"/>
        <v>7101</v>
      </c>
    </row>
    <row r="29" spans="1:26" x14ac:dyDescent="0.15">
      <c r="A29" t="s">
        <v>36</v>
      </c>
      <c r="B29" t="s">
        <v>46</v>
      </c>
      <c r="C29" t="s">
        <v>22</v>
      </c>
      <c r="D29">
        <v>0</v>
      </c>
      <c r="E29">
        <v>0</v>
      </c>
      <c r="F29" s="6">
        <v>3872</v>
      </c>
      <c r="G29">
        <v>-1</v>
      </c>
      <c r="N29" s="11">
        <v>6</v>
      </c>
      <c r="O29" s="12">
        <v>7023</v>
      </c>
      <c r="P29" s="12">
        <v>6911</v>
      </c>
      <c r="Q29" s="12">
        <v>6948</v>
      </c>
      <c r="R29" s="12">
        <v>7080</v>
      </c>
      <c r="S29" s="13">
        <v>6825</v>
      </c>
      <c r="U29" s="11">
        <v>6</v>
      </c>
      <c r="V29" s="12">
        <v>7023</v>
      </c>
      <c r="W29" s="12">
        <v>6911</v>
      </c>
      <c r="X29" s="12">
        <v>6948</v>
      </c>
      <c r="Y29" s="12">
        <v>7080</v>
      </c>
      <c r="Z29" s="13">
        <f t="shared" si="0"/>
        <v>7025</v>
      </c>
    </row>
    <row r="30" spans="1:26" x14ac:dyDescent="0.15">
      <c r="A30" t="s">
        <v>47</v>
      </c>
      <c r="B30" t="s">
        <v>21</v>
      </c>
      <c r="C30" t="s">
        <v>48</v>
      </c>
      <c r="D30">
        <v>0</v>
      </c>
      <c r="E30">
        <v>1</v>
      </c>
      <c r="F30" s="6">
        <v>1372</v>
      </c>
      <c r="G30">
        <v>2</v>
      </c>
      <c r="I30" t="s">
        <v>47</v>
      </c>
      <c r="J30" t="s">
        <v>49</v>
      </c>
      <c r="N30" s="11">
        <v>7</v>
      </c>
      <c r="O30" s="12">
        <v>7060</v>
      </c>
      <c r="P30" s="12">
        <v>6950</v>
      </c>
      <c r="Q30" s="12">
        <v>6976</v>
      </c>
      <c r="R30" s="12"/>
      <c r="S30" s="13">
        <v>6776</v>
      </c>
      <c r="U30" s="11">
        <v>7</v>
      </c>
      <c r="V30" s="12">
        <v>7060</v>
      </c>
      <c r="W30" s="12">
        <v>6950</v>
      </c>
      <c r="X30" s="12">
        <v>6976</v>
      </c>
      <c r="Y30" s="12"/>
      <c r="Z30" s="13">
        <f t="shared" si="0"/>
        <v>6976</v>
      </c>
    </row>
    <row r="31" spans="1:26" x14ac:dyDescent="0.15">
      <c r="A31" t="s">
        <v>50</v>
      </c>
      <c r="B31" t="s">
        <v>21</v>
      </c>
      <c r="C31" t="s">
        <v>48</v>
      </c>
      <c r="D31">
        <v>0</v>
      </c>
      <c r="E31">
        <v>1</v>
      </c>
      <c r="F31" s="6">
        <v>1332</v>
      </c>
      <c r="G31">
        <v>3</v>
      </c>
      <c r="I31" t="s">
        <v>50</v>
      </c>
      <c r="J31" t="s">
        <v>49</v>
      </c>
      <c r="N31" s="11">
        <v>8</v>
      </c>
      <c r="O31" s="12">
        <v>6988</v>
      </c>
      <c r="P31" s="12">
        <v>6899</v>
      </c>
      <c r="Q31" s="12">
        <v>6968</v>
      </c>
      <c r="R31" s="12"/>
      <c r="S31" s="13">
        <v>6796</v>
      </c>
      <c r="U31" s="11">
        <v>8</v>
      </c>
      <c r="V31" s="12">
        <v>6988</v>
      </c>
      <c r="W31" s="12">
        <v>6899</v>
      </c>
      <c r="X31" s="12">
        <v>6968</v>
      </c>
      <c r="Y31" s="12"/>
      <c r="Z31" s="13">
        <f t="shared" si="0"/>
        <v>6996</v>
      </c>
    </row>
    <row r="32" spans="1:26" x14ac:dyDescent="0.15">
      <c r="A32" t="s">
        <v>51</v>
      </c>
      <c r="B32" t="s">
        <v>21</v>
      </c>
      <c r="C32" t="s">
        <v>48</v>
      </c>
      <c r="D32">
        <v>0</v>
      </c>
      <c r="E32">
        <v>1</v>
      </c>
      <c r="F32" s="6">
        <v>1357</v>
      </c>
      <c r="G32">
        <v>4</v>
      </c>
      <c r="I32" t="s">
        <v>51</v>
      </c>
      <c r="J32" t="s">
        <v>49</v>
      </c>
      <c r="N32" s="11">
        <v>9</v>
      </c>
      <c r="O32" s="12">
        <v>6926</v>
      </c>
      <c r="P32" s="12">
        <v>6841</v>
      </c>
      <c r="Q32" s="12">
        <v>6886</v>
      </c>
      <c r="R32" s="12"/>
      <c r="S32" s="13">
        <v>6732</v>
      </c>
      <c r="U32" s="11">
        <v>9</v>
      </c>
      <c r="V32" s="12">
        <v>6926</v>
      </c>
      <c r="W32" s="12">
        <v>6841</v>
      </c>
      <c r="X32" s="12">
        <v>6886</v>
      </c>
      <c r="Y32" s="12"/>
      <c r="Z32" s="13">
        <f t="shared" si="0"/>
        <v>6932</v>
      </c>
    </row>
    <row r="33" spans="1:33" x14ac:dyDescent="0.15">
      <c r="A33" t="s">
        <v>52</v>
      </c>
      <c r="B33" t="s">
        <v>27</v>
      </c>
      <c r="C33" t="s">
        <v>48</v>
      </c>
      <c r="D33">
        <v>0</v>
      </c>
      <c r="E33">
        <v>1</v>
      </c>
      <c r="F33" s="6">
        <v>552</v>
      </c>
      <c r="G33">
        <v>6</v>
      </c>
      <c r="I33" t="s">
        <v>52</v>
      </c>
      <c r="J33" t="s">
        <v>53</v>
      </c>
      <c r="K33" t="s">
        <v>54</v>
      </c>
      <c r="N33" s="11">
        <v>10</v>
      </c>
      <c r="O33" s="12">
        <v>6825</v>
      </c>
      <c r="P33" s="12">
        <v>6764</v>
      </c>
      <c r="Q33" s="12">
        <v>6823</v>
      </c>
      <c r="R33" s="12"/>
      <c r="S33" s="13">
        <v>6691</v>
      </c>
      <c r="U33" s="11">
        <v>10</v>
      </c>
      <c r="V33" s="12">
        <v>6825</v>
      </c>
      <c r="W33" s="12">
        <v>6764</v>
      </c>
      <c r="X33" s="12">
        <v>6823</v>
      </c>
      <c r="Y33" s="12"/>
      <c r="Z33" s="13">
        <f t="shared" si="0"/>
        <v>6891</v>
      </c>
    </row>
    <row r="34" spans="1:33" x14ac:dyDescent="0.15">
      <c r="A34" t="s">
        <v>55</v>
      </c>
      <c r="B34" t="s">
        <v>27</v>
      </c>
      <c r="C34" t="s">
        <v>48</v>
      </c>
      <c r="D34">
        <v>0</v>
      </c>
      <c r="E34">
        <v>1</v>
      </c>
      <c r="F34" s="6">
        <v>515</v>
      </c>
      <c r="G34">
        <v>7</v>
      </c>
      <c r="I34" t="s">
        <v>55</v>
      </c>
      <c r="J34" t="s">
        <v>53</v>
      </c>
      <c r="K34" t="s">
        <v>54</v>
      </c>
      <c r="N34" s="11">
        <v>11</v>
      </c>
      <c r="O34" s="12">
        <v>6753</v>
      </c>
      <c r="P34" s="12">
        <v>6739</v>
      </c>
      <c r="Q34" s="12">
        <v>6845</v>
      </c>
      <c r="R34" s="12"/>
      <c r="S34" s="13">
        <v>6679</v>
      </c>
      <c r="U34" s="11">
        <v>11</v>
      </c>
      <c r="V34" s="12">
        <v>6753</v>
      </c>
      <c r="W34" s="12">
        <v>6739</v>
      </c>
      <c r="X34" s="12">
        <v>6845</v>
      </c>
      <c r="Y34" s="12"/>
      <c r="Z34" s="13">
        <f t="shared" si="0"/>
        <v>6879</v>
      </c>
    </row>
    <row r="35" spans="1:33" x14ac:dyDescent="0.15">
      <c r="A35" t="s">
        <v>56</v>
      </c>
      <c r="B35" t="s">
        <v>27</v>
      </c>
      <c r="C35" t="s">
        <v>48</v>
      </c>
      <c r="D35">
        <v>0</v>
      </c>
      <c r="E35">
        <v>1</v>
      </c>
      <c r="F35" s="6">
        <v>546</v>
      </c>
      <c r="G35">
        <v>9</v>
      </c>
      <c r="I35" t="s">
        <v>56</v>
      </c>
      <c r="J35" t="s">
        <v>57</v>
      </c>
      <c r="K35" t="s">
        <v>54</v>
      </c>
      <c r="N35" s="11">
        <v>12</v>
      </c>
      <c r="O35" s="12">
        <v>6731</v>
      </c>
      <c r="P35" s="12">
        <v>6447</v>
      </c>
      <c r="Q35" s="12">
        <v>6547</v>
      </c>
      <c r="R35" s="12"/>
      <c r="S35" s="13">
        <v>6664</v>
      </c>
      <c r="U35" s="11">
        <v>12</v>
      </c>
      <c r="V35" s="12">
        <v>6731</v>
      </c>
      <c r="W35" s="12">
        <v>6447</v>
      </c>
      <c r="X35" s="12">
        <v>6547</v>
      </c>
      <c r="Y35" s="12"/>
      <c r="Z35" s="13">
        <f t="shared" si="0"/>
        <v>6864</v>
      </c>
    </row>
    <row r="36" spans="1:33" x14ac:dyDescent="0.15">
      <c r="A36" t="s">
        <v>58</v>
      </c>
      <c r="B36" t="s">
        <v>27</v>
      </c>
      <c r="C36" t="s">
        <v>48</v>
      </c>
      <c r="D36">
        <v>0</v>
      </c>
      <c r="E36">
        <v>1</v>
      </c>
      <c r="F36" s="6">
        <v>586</v>
      </c>
      <c r="G36">
        <v>10</v>
      </c>
      <c r="I36" t="s">
        <v>58</v>
      </c>
      <c r="J36" t="s">
        <v>57</v>
      </c>
      <c r="K36" t="s">
        <v>54</v>
      </c>
      <c r="N36" s="11">
        <v>13</v>
      </c>
      <c r="O36" s="12">
        <v>6505</v>
      </c>
      <c r="P36" s="12">
        <v>6346</v>
      </c>
      <c r="Q36" s="12">
        <v>6465</v>
      </c>
      <c r="R36" s="12"/>
      <c r="S36" s="13">
        <v>6692</v>
      </c>
      <c r="U36" s="11">
        <v>13</v>
      </c>
      <c r="V36" s="12">
        <v>6505</v>
      </c>
      <c r="W36" s="12">
        <v>6346</v>
      </c>
      <c r="X36" s="12">
        <v>6465</v>
      </c>
      <c r="Y36" s="12"/>
      <c r="Z36" s="13">
        <f t="shared" si="0"/>
        <v>6892</v>
      </c>
    </row>
    <row r="37" spans="1:33" x14ac:dyDescent="0.15">
      <c r="A37" t="s">
        <v>59</v>
      </c>
      <c r="B37" t="s">
        <v>27</v>
      </c>
      <c r="C37" t="s">
        <v>48</v>
      </c>
      <c r="D37">
        <v>0</v>
      </c>
      <c r="E37">
        <v>1</v>
      </c>
      <c r="F37" s="6">
        <v>694</v>
      </c>
      <c r="G37">
        <v>12</v>
      </c>
      <c r="I37" t="s">
        <v>59</v>
      </c>
      <c r="J37" t="s">
        <v>60</v>
      </c>
      <c r="K37" t="s">
        <v>61</v>
      </c>
      <c r="N37" s="14">
        <v>14</v>
      </c>
      <c r="O37" s="15">
        <v>6353</v>
      </c>
      <c r="P37" s="15"/>
      <c r="Q37" s="15"/>
      <c r="R37" s="15"/>
      <c r="S37" s="16"/>
      <c r="U37" s="14">
        <v>14</v>
      </c>
      <c r="V37" s="15">
        <v>6353</v>
      </c>
      <c r="W37" s="15"/>
      <c r="X37" s="15"/>
      <c r="Y37" s="15"/>
      <c r="Z37" s="16"/>
    </row>
    <row r="38" spans="1:33" x14ac:dyDescent="0.15">
      <c r="A38" t="s">
        <v>62</v>
      </c>
      <c r="B38" t="s">
        <v>27</v>
      </c>
      <c r="C38" t="s">
        <v>48</v>
      </c>
      <c r="D38">
        <v>0</v>
      </c>
      <c r="E38">
        <v>1</v>
      </c>
      <c r="F38" s="6">
        <v>638</v>
      </c>
      <c r="G38">
        <v>13</v>
      </c>
      <c r="I38" t="s">
        <v>62</v>
      </c>
      <c r="J38" t="s">
        <v>60</v>
      </c>
      <c r="K38" t="s">
        <v>61</v>
      </c>
    </row>
    <row r="39" spans="1:33" x14ac:dyDescent="0.15">
      <c r="A39" t="s">
        <v>63</v>
      </c>
      <c r="B39" t="s">
        <v>27</v>
      </c>
      <c r="C39" t="s">
        <v>48</v>
      </c>
      <c r="D39">
        <v>0</v>
      </c>
      <c r="E39">
        <v>1</v>
      </c>
      <c r="F39" s="6">
        <v>702</v>
      </c>
      <c r="G39">
        <v>15</v>
      </c>
      <c r="I39" t="s">
        <v>63</v>
      </c>
      <c r="J39" t="s">
        <v>64</v>
      </c>
      <c r="K39" t="s">
        <v>61</v>
      </c>
    </row>
    <row r="40" spans="1:33" x14ac:dyDescent="0.15">
      <c r="A40" t="s">
        <v>65</v>
      </c>
      <c r="B40" t="s">
        <v>27</v>
      </c>
      <c r="C40" t="s">
        <v>48</v>
      </c>
      <c r="D40">
        <v>0</v>
      </c>
      <c r="E40">
        <v>1</v>
      </c>
      <c r="F40" s="6">
        <v>678</v>
      </c>
      <c r="G40">
        <v>16</v>
      </c>
      <c r="I40" t="s">
        <v>65</v>
      </c>
      <c r="J40" t="s">
        <v>64</v>
      </c>
      <c r="K40" t="s">
        <v>61</v>
      </c>
      <c r="AC40" s="1"/>
      <c r="AD40" s="1"/>
      <c r="AE40" s="1"/>
      <c r="AF40" s="1"/>
      <c r="AG40" s="1"/>
    </row>
    <row r="41" spans="1:33" x14ac:dyDescent="0.15">
      <c r="A41" t="s">
        <v>66</v>
      </c>
      <c r="B41" t="s">
        <v>27</v>
      </c>
      <c r="C41" t="s">
        <v>48</v>
      </c>
      <c r="D41">
        <v>0</v>
      </c>
      <c r="E41">
        <v>1</v>
      </c>
      <c r="F41" s="6">
        <v>399</v>
      </c>
      <c r="G41">
        <v>19</v>
      </c>
      <c r="I41" t="s">
        <v>66</v>
      </c>
      <c r="J41" t="s">
        <v>67</v>
      </c>
      <c r="K41" t="s">
        <v>44</v>
      </c>
      <c r="AC41" s="1"/>
      <c r="AD41" s="1"/>
      <c r="AE41" s="1"/>
      <c r="AF41" s="1"/>
      <c r="AG41" s="1"/>
    </row>
    <row r="42" spans="1:33" x14ac:dyDescent="0.15">
      <c r="A42" t="s">
        <v>68</v>
      </c>
      <c r="B42" t="s">
        <v>27</v>
      </c>
      <c r="C42" t="s">
        <v>48</v>
      </c>
      <c r="D42">
        <v>0</v>
      </c>
      <c r="E42">
        <v>1</v>
      </c>
      <c r="F42" s="6">
        <v>302</v>
      </c>
      <c r="G42">
        <v>20</v>
      </c>
      <c r="I42" t="s">
        <v>68</v>
      </c>
      <c r="J42" t="s">
        <v>67</v>
      </c>
      <c r="K42" t="s">
        <v>44</v>
      </c>
      <c r="AC42" s="1"/>
      <c r="AD42" s="1"/>
      <c r="AE42" s="1"/>
      <c r="AF42" s="1"/>
      <c r="AG42" s="1"/>
    </row>
    <row r="43" spans="1:33" x14ac:dyDescent="0.15">
      <c r="A43" t="s">
        <v>49</v>
      </c>
      <c r="B43" t="s">
        <v>46</v>
      </c>
      <c r="C43" t="s">
        <v>48</v>
      </c>
      <c r="D43">
        <v>0</v>
      </c>
      <c r="E43">
        <v>0</v>
      </c>
      <c r="F43" s="6">
        <f>5041-5</f>
        <v>5036</v>
      </c>
      <c r="G43">
        <v>-1</v>
      </c>
      <c r="AC43" s="1"/>
      <c r="AD43" s="1"/>
      <c r="AE43" s="1"/>
      <c r="AF43" s="1"/>
      <c r="AG43" s="1"/>
    </row>
    <row r="44" spans="1:33" x14ac:dyDescent="0.15">
      <c r="A44" t="s">
        <v>53</v>
      </c>
      <c r="B44" t="s">
        <v>131</v>
      </c>
      <c r="C44" t="s">
        <v>48</v>
      </c>
      <c r="D44">
        <v>1</v>
      </c>
      <c r="E44">
        <v>1</v>
      </c>
      <c r="F44" s="6">
        <v>1709</v>
      </c>
      <c r="G44">
        <v>-1</v>
      </c>
      <c r="AC44" s="1"/>
      <c r="AD44" s="1"/>
      <c r="AE44" s="1"/>
      <c r="AF44" s="1"/>
      <c r="AG44" s="1"/>
    </row>
    <row r="45" spans="1:33" x14ac:dyDescent="0.15">
      <c r="A45" t="s">
        <v>57</v>
      </c>
      <c r="B45" t="s">
        <v>131</v>
      </c>
      <c r="C45" t="s">
        <v>48</v>
      </c>
      <c r="D45">
        <v>1</v>
      </c>
      <c r="E45">
        <v>1</v>
      </c>
      <c r="F45" s="6">
        <v>1675</v>
      </c>
      <c r="G45">
        <v>-1</v>
      </c>
      <c r="AC45" s="1"/>
      <c r="AD45" s="1"/>
      <c r="AE45" s="1"/>
      <c r="AF45" s="1"/>
      <c r="AG45" s="1"/>
    </row>
    <row r="46" spans="1:33" x14ac:dyDescent="0.15">
      <c r="A46" t="s">
        <v>60</v>
      </c>
      <c r="B46" t="s">
        <v>131</v>
      </c>
      <c r="C46" t="s">
        <v>48</v>
      </c>
      <c r="D46">
        <v>1</v>
      </c>
      <c r="E46">
        <v>1</v>
      </c>
      <c r="F46" s="6">
        <v>1354</v>
      </c>
      <c r="G46">
        <v>-1</v>
      </c>
      <c r="AC46" s="1"/>
      <c r="AD46" s="1"/>
      <c r="AE46" s="1"/>
      <c r="AF46" s="1"/>
      <c r="AG46" s="1"/>
    </row>
    <row r="47" spans="1:33" x14ac:dyDescent="0.15">
      <c r="A47" t="s">
        <v>64</v>
      </c>
      <c r="B47" t="s">
        <v>131</v>
      </c>
      <c r="C47" t="s">
        <v>48</v>
      </c>
      <c r="D47">
        <v>1</v>
      </c>
      <c r="E47">
        <v>1</v>
      </c>
      <c r="F47" s="6">
        <v>1213</v>
      </c>
      <c r="G47">
        <v>-1</v>
      </c>
      <c r="AC47" s="1"/>
      <c r="AD47" s="1"/>
      <c r="AE47" s="1"/>
      <c r="AF47" s="1"/>
      <c r="AG47" s="1"/>
    </row>
    <row r="48" spans="1:33" x14ac:dyDescent="0.15">
      <c r="A48" t="s">
        <v>67</v>
      </c>
      <c r="B48" t="s">
        <v>21</v>
      </c>
      <c r="C48" t="s">
        <v>48</v>
      </c>
      <c r="D48">
        <v>1</v>
      </c>
      <c r="E48">
        <v>1</v>
      </c>
      <c r="F48" s="6">
        <v>541</v>
      </c>
      <c r="G48">
        <v>-1</v>
      </c>
      <c r="AC48" s="1"/>
      <c r="AD48" s="1"/>
      <c r="AE48" s="1"/>
      <c r="AF48" s="1"/>
      <c r="AG48" s="1"/>
    </row>
    <row r="49" spans="1:33" x14ac:dyDescent="0.15">
      <c r="A49" t="s">
        <v>54</v>
      </c>
      <c r="B49" t="s">
        <v>46</v>
      </c>
      <c r="C49" t="s">
        <v>48</v>
      </c>
      <c r="D49">
        <v>0</v>
      </c>
      <c r="E49">
        <v>0</v>
      </c>
      <c r="F49" s="6">
        <v>4164</v>
      </c>
      <c r="G49">
        <v>-1</v>
      </c>
      <c r="AC49" s="1"/>
      <c r="AD49" s="1"/>
      <c r="AE49" s="1"/>
      <c r="AF49" s="1"/>
      <c r="AG49" s="1"/>
    </row>
    <row r="50" spans="1:33" x14ac:dyDescent="0.15">
      <c r="A50" t="s">
        <v>61</v>
      </c>
      <c r="B50" t="s">
        <v>69</v>
      </c>
      <c r="C50" t="s">
        <v>48</v>
      </c>
      <c r="D50">
        <v>0</v>
      </c>
      <c r="E50">
        <v>0</v>
      </c>
      <c r="F50" s="6">
        <v>4321</v>
      </c>
      <c r="G50">
        <v>-1</v>
      </c>
      <c r="AC50" s="1"/>
      <c r="AD50" s="1"/>
      <c r="AE50" s="1"/>
      <c r="AF50" s="1"/>
      <c r="AG50" s="1"/>
    </row>
    <row r="51" spans="1:33" x14ac:dyDescent="0.15">
      <c r="A51" t="s">
        <v>44</v>
      </c>
      <c r="B51" t="s">
        <v>92</v>
      </c>
      <c r="C51" t="s">
        <v>130</v>
      </c>
      <c r="D51">
        <v>0</v>
      </c>
      <c r="E51">
        <v>0</v>
      </c>
      <c r="F51" s="6">
        <v>4987</v>
      </c>
      <c r="G51">
        <v>-1</v>
      </c>
      <c r="AC51" s="1"/>
      <c r="AD51" s="1"/>
      <c r="AE51" s="1"/>
      <c r="AF51" s="1"/>
      <c r="AG51" s="1"/>
    </row>
    <row r="52" spans="1:33" x14ac:dyDescent="0.15">
      <c r="A52" t="s">
        <v>70</v>
      </c>
      <c r="B52" t="s">
        <v>27</v>
      </c>
      <c r="C52" t="s">
        <v>71</v>
      </c>
      <c r="D52">
        <v>0</v>
      </c>
      <c r="E52">
        <v>1</v>
      </c>
      <c r="F52" s="6">
        <v>1524</v>
      </c>
      <c r="G52">
        <v>2</v>
      </c>
      <c r="I52" t="s">
        <v>70</v>
      </c>
      <c r="J52" t="s">
        <v>72</v>
      </c>
      <c r="AC52" s="1"/>
      <c r="AD52" s="1"/>
      <c r="AE52" s="1"/>
      <c r="AF52" s="1"/>
      <c r="AG52" s="1"/>
    </row>
    <row r="53" spans="1:33" x14ac:dyDescent="0.15">
      <c r="A53" t="s">
        <v>73</v>
      </c>
      <c r="B53" t="s">
        <v>27</v>
      </c>
      <c r="C53" t="s">
        <v>71</v>
      </c>
      <c r="D53">
        <v>0</v>
      </c>
      <c r="E53">
        <v>1</v>
      </c>
      <c r="F53" s="6">
        <v>1489</v>
      </c>
      <c r="G53">
        <v>3</v>
      </c>
      <c r="I53" t="s">
        <v>73</v>
      </c>
      <c r="J53" t="s">
        <v>72</v>
      </c>
      <c r="AC53" s="1"/>
      <c r="AD53" s="1"/>
      <c r="AE53" s="1"/>
      <c r="AF53" s="1"/>
      <c r="AG53" s="1"/>
    </row>
    <row r="54" spans="1:33" x14ac:dyDescent="0.15">
      <c r="A54" t="s">
        <v>74</v>
      </c>
      <c r="B54" t="s">
        <v>27</v>
      </c>
      <c r="C54" t="s">
        <v>71</v>
      </c>
      <c r="D54">
        <v>0</v>
      </c>
      <c r="E54">
        <v>1</v>
      </c>
      <c r="F54" s="6">
        <v>1512</v>
      </c>
      <c r="G54">
        <v>4</v>
      </c>
      <c r="I54" t="s">
        <v>74</v>
      </c>
      <c r="J54" t="s">
        <v>72</v>
      </c>
    </row>
    <row r="55" spans="1:33" x14ac:dyDescent="0.15">
      <c r="A55" t="s">
        <v>75</v>
      </c>
      <c r="B55" t="s">
        <v>27</v>
      </c>
      <c r="C55" t="s">
        <v>71</v>
      </c>
      <c r="D55">
        <v>0</v>
      </c>
      <c r="E55">
        <v>1</v>
      </c>
      <c r="F55" s="6">
        <v>838</v>
      </c>
      <c r="G55">
        <v>6</v>
      </c>
      <c r="I55" t="s">
        <v>75</v>
      </c>
      <c r="J55" t="s">
        <v>76</v>
      </c>
      <c r="K55" t="s">
        <v>77</v>
      </c>
    </row>
    <row r="56" spans="1:33" x14ac:dyDescent="0.15">
      <c r="A56" t="s">
        <v>78</v>
      </c>
      <c r="B56" t="s">
        <v>27</v>
      </c>
      <c r="C56" t="s">
        <v>71</v>
      </c>
      <c r="D56">
        <v>0</v>
      </c>
      <c r="E56">
        <v>1</v>
      </c>
      <c r="F56" s="6">
        <v>812</v>
      </c>
      <c r="G56">
        <v>7</v>
      </c>
      <c r="I56" t="s">
        <v>78</v>
      </c>
      <c r="J56" t="s">
        <v>76</v>
      </c>
      <c r="K56" t="s">
        <v>77</v>
      </c>
    </row>
    <row r="57" spans="1:33" x14ac:dyDescent="0.15">
      <c r="A57" t="s">
        <v>79</v>
      </c>
      <c r="B57" t="s">
        <v>27</v>
      </c>
      <c r="C57" t="s">
        <v>71</v>
      </c>
      <c r="D57">
        <v>0</v>
      </c>
      <c r="E57">
        <v>1</v>
      </c>
      <c r="F57" s="6">
        <v>664</v>
      </c>
      <c r="G57">
        <v>9</v>
      </c>
      <c r="I57" t="s">
        <v>79</v>
      </c>
      <c r="J57" t="s">
        <v>80</v>
      </c>
      <c r="K57" t="s">
        <v>77</v>
      </c>
    </row>
    <row r="58" spans="1:33" x14ac:dyDescent="0.15">
      <c r="A58" t="s">
        <v>81</v>
      </c>
      <c r="B58" t="s">
        <v>27</v>
      </c>
      <c r="C58" t="s">
        <v>71</v>
      </c>
      <c r="D58">
        <v>0</v>
      </c>
      <c r="E58">
        <v>1</v>
      </c>
      <c r="F58" s="6">
        <v>693</v>
      </c>
      <c r="G58">
        <v>10</v>
      </c>
      <c r="I58" t="s">
        <v>81</v>
      </c>
      <c r="J58" t="s">
        <v>80</v>
      </c>
      <c r="K58" t="s">
        <v>77</v>
      </c>
    </row>
    <row r="59" spans="1:33" x14ac:dyDescent="0.15">
      <c r="A59" t="s">
        <v>82</v>
      </c>
      <c r="B59" t="s">
        <v>27</v>
      </c>
      <c r="C59" t="s">
        <v>71</v>
      </c>
      <c r="D59">
        <v>0</v>
      </c>
      <c r="E59">
        <v>1</v>
      </c>
      <c r="F59" s="6">
        <v>684</v>
      </c>
      <c r="G59">
        <v>12</v>
      </c>
      <c r="I59" t="s">
        <v>82</v>
      </c>
      <c r="J59" t="s">
        <v>83</v>
      </c>
      <c r="K59" t="s">
        <v>84</v>
      </c>
    </row>
    <row r="60" spans="1:33" x14ac:dyDescent="0.15">
      <c r="A60" t="s">
        <v>85</v>
      </c>
      <c r="B60" t="s">
        <v>27</v>
      </c>
      <c r="C60" t="s">
        <v>71</v>
      </c>
      <c r="D60">
        <v>0</v>
      </c>
      <c r="E60">
        <v>1</v>
      </c>
      <c r="F60" s="6">
        <v>603</v>
      </c>
      <c r="G60">
        <v>13</v>
      </c>
      <c r="I60" t="s">
        <v>85</v>
      </c>
      <c r="J60" t="s">
        <v>83</v>
      </c>
      <c r="K60" t="s">
        <v>84</v>
      </c>
    </row>
    <row r="61" spans="1:33" x14ac:dyDescent="0.15">
      <c r="A61" t="s">
        <v>86</v>
      </c>
      <c r="B61" t="s">
        <v>27</v>
      </c>
      <c r="C61" t="s">
        <v>71</v>
      </c>
      <c r="D61">
        <v>0</v>
      </c>
      <c r="E61">
        <v>1</v>
      </c>
      <c r="F61" s="6">
        <v>442</v>
      </c>
      <c r="G61">
        <v>15</v>
      </c>
      <c r="I61" t="s">
        <v>86</v>
      </c>
      <c r="J61" t="s">
        <v>87</v>
      </c>
      <c r="K61" t="s">
        <v>84</v>
      </c>
    </row>
    <row r="62" spans="1:33" x14ac:dyDescent="0.15">
      <c r="A62" t="s">
        <v>88</v>
      </c>
      <c r="B62" t="s">
        <v>27</v>
      </c>
      <c r="C62" t="s">
        <v>71</v>
      </c>
      <c r="D62">
        <v>0</v>
      </c>
      <c r="E62">
        <v>1</v>
      </c>
      <c r="F62" s="6">
        <v>465</v>
      </c>
      <c r="G62">
        <v>16</v>
      </c>
      <c r="I62" t="s">
        <v>88</v>
      </c>
      <c r="J62" t="s">
        <v>87</v>
      </c>
      <c r="K62" t="s">
        <v>84</v>
      </c>
    </row>
    <row r="63" spans="1:33" x14ac:dyDescent="0.15">
      <c r="A63" t="s">
        <v>89</v>
      </c>
      <c r="B63" t="s">
        <v>27</v>
      </c>
      <c r="C63" t="s">
        <v>71</v>
      </c>
      <c r="D63">
        <v>0</v>
      </c>
      <c r="E63">
        <v>1</v>
      </c>
      <c r="F63" s="6">
        <v>349</v>
      </c>
      <c r="G63">
        <v>19</v>
      </c>
      <c r="I63" t="s">
        <v>89</v>
      </c>
      <c r="J63" t="s">
        <v>90</v>
      </c>
      <c r="K63" t="s">
        <v>44</v>
      </c>
    </row>
    <row r="64" spans="1:33" x14ac:dyDescent="0.15">
      <c r="A64" t="s">
        <v>91</v>
      </c>
      <c r="B64" t="s">
        <v>27</v>
      </c>
      <c r="C64" t="s">
        <v>71</v>
      </c>
      <c r="D64">
        <v>0</v>
      </c>
      <c r="E64">
        <v>1</v>
      </c>
      <c r="F64" s="6">
        <v>268</v>
      </c>
      <c r="G64">
        <v>20</v>
      </c>
      <c r="I64" t="s">
        <v>91</v>
      </c>
      <c r="J64" t="s">
        <v>90</v>
      </c>
      <c r="K64" t="s">
        <v>44</v>
      </c>
    </row>
    <row r="65" spans="1:11" x14ac:dyDescent="0.15">
      <c r="A65" t="s">
        <v>72</v>
      </c>
      <c r="B65" t="s">
        <v>69</v>
      </c>
      <c r="C65" t="s">
        <v>71</v>
      </c>
      <c r="D65">
        <v>0</v>
      </c>
      <c r="E65">
        <v>0</v>
      </c>
      <c r="F65" s="6">
        <f>4920+3</f>
        <v>4923</v>
      </c>
      <c r="G65">
        <v>-1</v>
      </c>
    </row>
    <row r="66" spans="1:11" x14ac:dyDescent="0.15">
      <c r="A66" t="s">
        <v>76</v>
      </c>
      <c r="B66" t="s">
        <v>131</v>
      </c>
      <c r="C66" t="s">
        <v>71</v>
      </c>
      <c r="D66">
        <v>1</v>
      </c>
      <c r="E66">
        <v>1</v>
      </c>
      <c r="F66" s="6">
        <v>1854</v>
      </c>
      <c r="G66">
        <v>-1</v>
      </c>
    </row>
    <row r="67" spans="1:11" x14ac:dyDescent="0.15">
      <c r="A67" t="s">
        <v>80</v>
      </c>
      <c r="B67" t="s">
        <v>131</v>
      </c>
      <c r="C67" t="s">
        <v>71</v>
      </c>
      <c r="D67">
        <v>1</v>
      </c>
      <c r="E67">
        <v>1</v>
      </c>
      <c r="F67" s="6">
        <v>2006</v>
      </c>
      <c r="G67">
        <v>-1</v>
      </c>
    </row>
    <row r="68" spans="1:11" x14ac:dyDescent="0.15">
      <c r="A68" t="s">
        <v>83</v>
      </c>
      <c r="B68" t="s">
        <v>21</v>
      </c>
      <c r="C68" t="s">
        <v>71</v>
      </c>
      <c r="D68">
        <v>1</v>
      </c>
      <c r="E68">
        <v>1</v>
      </c>
      <c r="F68" s="6">
        <v>649</v>
      </c>
      <c r="G68">
        <v>-1</v>
      </c>
    </row>
    <row r="69" spans="1:11" x14ac:dyDescent="0.15">
      <c r="A69" t="s">
        <v>87</v>
      </c>
      <c r="B69" t="s">
        <v>21</v>
      </c>
      <c r="C69" t="s">
        <v>71</v>
      </c>
      <c r="D69">
        <v>1</v>
      </c>
      <c r="E69">
        <v>1</v>
      </c>
      <c r="F69" s="6">
        <v>747</v>
      </c>
      <c r="G69">
        <v>-1</v>
      </c>
    </row>
    <row r="70" spans="1:11" x14ac:dyDescent="0.15">
      <c r="A70" t="s">
        <v>90</v>
      </c>
      <c r="B70" t="s">
        <v>21</v>
      </c>
      <c r="C70" t="s">
        <v>71</v>
      </c>
      <c r="D70">
        <v>1</v>
      </c>
      <c r="E70">
        <v>1</v>
      </c>
      <c r="F70" s="6">
        <v>695</v>
      </c>
      <c r="G70">
        <v>-1</v>
      </c>
    </row>
    <row r="71" spans="1:11" x14ac:dyDescent="0.15">
      <c r="A71" t="s">
        <v>77</v>
      </c>
      <c r="B71" t="s">
        <v>69</v>
      </c>
      <c r="C71" t="s">
        <v>71</v>
      </c>
      <c r="D71">
        <v>0</v>
      </c>
      <c r="E71">
        <v>0</v>
      </c>
      <c r="F71" s="6">
        <f>3759+3</f>
        <v>3762</v>
      </c>
      <c r="G71">
        <v>-1</v>
      </c>
    </row>
    <row r="72" spans="1:11" x14ac:dyDescent="0.15">
      <c r="A72" t="s">
        <v>84</v>
      </c>
      <c r="B72" t="s">
        <v>92</v>
      </c>
      <c r="C72" t="s">
        <v>71</v>
      </c>
      <c r="D72">
        <v>0</v>
      </c>
      <c r="E72">
        <v>0</v>
      </c>
      <c r="F72" s="6">
        <v>5116</v>
      </c>
      <c r="G72">
        <v>-1</v>
      </c>
    </row>
    <row r="73" spans="1:11" x14ac:dyDescent="0.15">
      <c r="A73" t="s">
        <v>93</v>
      </c>
      <c r="B73" t="s">
        <v>27</v>
      </c>
      <c r="C73" t="s">
        <v>48</v>
      </c>
      <c r="D73">
        <v>0</v>
      </c>
      <c r="E73">
        <v>1</v>
      </c>
      <c r="F73" s="6">
        <f>1702-8</f>
        <v>1694</v>
      </c>
      <c r="G73">
        <v>2</v>
      </c>
      <c r="I73" t="s">
        <v>93</v>
      </c>
      <c r="J73" t="s">
        <v>72</v>
      </c>
    </row>
    <row r="74" spans="1:11" x14ac:dyDescent="0.15">
      <c r="A74" t="s">
        <v>94</v>
      </c>
      <c r="B74" t="s">
        <v>27</v>
      </c>
      <c r="C74" t="s">
        <v>48</v>
      </c>
      <c r="D74">
        <v>0</v>
      </c>
      <c r="E74">
        <v>1</v>
      </c>
      <c r="F74" s="6">
        <f>1681-8</f>
        <v>1673</v>
      </c>
      <c r="G74">
        <v>4</v>
      </c>
      <c r="I74" t="s">
        <v>94</v>
      </c>
      <c r="J74" t="s">
        <v>72</v>
      </c>
    </row>
    <row r="75" spans="1:11" x14ac:dyDescent="0.15">
      <c r="A75" t="s">
        <v>95</v>
      </c>
      <c r="B75" t="s">
        <v>27</v>
      </c>
      <c r="C75" t="s">
        <v>48</v>
      </c>
      <c r="D75">
        <v>0</v>
      </c>
      <c r="E75">
        <v>1</v>
      </c>
      <c r="F75" s="6">
        <v>842</v>
      </c>
      <c r="G75">
        <v>6</v>
      </c>
      <c r="I75" t="s">
        <v>95</v>
      </c>
      <c r="J75" t="s">
        <v>96</v>
      </c>
      <c r="K75" t="s">
        <v>77</v>
      </c>
    </row>
    <row r="76" spans="1:11" x14ac:dyDescent="0.15">
      <c r="A76" t="s">
        <v>97</v>
      </c>
      <c r="B76" t="s">
        <v>27</v>
      </c>
      <c r="C76" t="s">
        <v>48</v>
      </c>
      <c r="D76">
        <v>0</v>
      </c>
      <c r="E76">
        <v>1</v>
      </c>
      <c r="F76" s="6">
        <v>815</v>
      </c>
      <c r="G76">
        <v>7</v>
      </c>
      <c r="I76" t="s">
        <v>97</v>
      </c>
      <c r="J76" t="s">
        <v>96</v>
      </c>
      <c r="K76" t="s">
        <v>77</v>
      </c>
    </row>
    <row r="77" spans="1:11" x14ac:dyDescent="0.15">
      <c r="A77" t="s">
        <v>98</v>
      </c>
      <c r="B77" t="s">
        <v>27</v>
      </c>
      <c r="C77" t="s">
        <v>48</v>
      </c>
      <c r="D77">
        <v>0</v>
      </c>
      <c r="E77">
        <v>1</v>
      </c>
      <c r="F77" s="6">
        <v>684</v>
      </c>
      <c r="G77">
        <v>9</v>
      </c>
      <c r="I77" t="s">
        <v>98</v>
      </c>
      <c r="J77" t="s">
        <v>99</v>
      </c>
      <c r="K77" t="s">
        <v>77</v>
      </c>
    </row>
    <row r="78" spans="1:11" x14ac:dyDescent="0.15">
      <c r="A78" t="s">
        <v>100</v>
      </c>
      <c r="B78" t="s">
        <v>27</v>
      </c>
      <c r="C78" t="s">
        <v>48</v>
      </c>
      <c r="D78">
        <v>0</v>
      </c>
      <c r="E78">
        <v>1</v>
      </c>
      <c r="F78" s="6">
        <v>690</v>
      </c>
      <c r="G78">
        <v>10</v>
      </c>
      <c r="I78" t="s">
        <v>100</v>
      </c>
      <c r="J78" t="s">
        <v>99</v>
      </c>
      <c r="K78" t="s">
        <v>77</v>
      </c>
    </row>
    <row r="79" spans="1:11" x14ac:dyDescent="0.15">
      <c r="A79" t="s">
        <v>96</v>
      </c>
      <c r="B79" t="s">
        <v>27</v>
      </c>
      <c r="C79" t="s">
        <v>48</v>
      </c>
      <c r="D79">
        <v>1</v>
      </c>
      <c r="E79">
        <v>1</v>
      </c>
      <c r="F79" s="6">
        <f>1986-8</f>
        <v>1978</v>
      </c>
      <c r="G79">
        <v>-1</v>
      </c>
    </row>
    <row r="80" spans="1:11" x14ac:dyDescent="0.15">
      <c r="A80" t="s">
        <v>99</v>
      </c>
      <c r="B80" t="s">
        <v>27</v>
      </c>
      <c r="C80" t="s">
        <v>48</v>
      </c>
      <c r="D80">
        <v>1</v>
      </c>
      <c r="E80">
        <v>1</v>
      </c>
      <c r="F80" s="6">
        <f>2121-8</f>
        <v>2113</v>
      </c>
      <c r="G80">
        <v>-1</v>
      </c>
    </row>
    <row r="81" spans="1:12" x14ac:dyDescent="0.15">
      <c r="A81" t="s">
        <v>101</v>
      </c>
      <c r="B81" t="s">
        <v>102</v>
      </c>
      <c r="C81" t="s">
        <v>103</v>
      </c>
      <c r="D81">
        <v>0</v>
      </c>
      <c r="E81">
        <v>0</v>
      </c>
      <c r="F81" s="6">
        <v>566</v>
      </c>
      <c r="G81">
        <v>3</v>
      </c>
      <c r="I81" t="s">
        <v>101</v>
      </c>
      <c r="J81" t="s">
        <v>104</v>
      </c>
      <c r="K81" t="s">
        <v>105</v>
      </c>
      <c r="L81" t="s">
        <v>106</v>
      </c>
    </row>
    <row r="82" spans="1:12" x14ac:dyDescent="0.15">
      <c r="A82" t="s">
        <v>107</v>
      </c>
      <c r="B82" t="s">
        <v>102</v>
      </c>
      <c r="C82" t="s">
        <v>103</v>
      </c>
      <c r="D82">
        <v>0</v>
      </c>
      <c r="E82">
        <v>0</v>
      </c>
      <c r="F82" s="6">
        <v>398</v>
      </c>
      <c r="G82">
        <v>4</v>
      </c>
      <c r="I82" t="s">
        <v>107</v>
      </c>
      <c r="J82" t="s">
        <v>104</v>
      </c>
      <c r="K82" t="s">
        <v>105</v>
      </c>
      <c r="L82" t="s">
        <v>106</v>
      </c>
    </row>
    <row r="83" spans="1:12" x14ac:dyDescent="0.15">
      <c r="A83" t="s">
        <v>108</v>
      </c>
      <c r="B83" t="s">
        <v>102</v>
      </c>
      <c r="C83" t="s">
        <v>103</v>
      </c>
      <c r="D83">
        <v>0</v>
      </c>
      <c r="E83">
        <v>0</v>
      </c>
      <c r="F83" s="6">
        <v>550</v>
      </c>
      <c r="G83">
        <v>5</v>
      </c>
      <c r="I83" t="s">
        <v>108</v>
      </c>
      <c r="J83" t="s">
        <v>109</v>
      </c>
      <c r="K83" t="s">
        <v>105</v>
      </c>
      <c r="L83" t="s">
        <v>106</v>
      </c>
    </row>
    <row r="84" spans="1:12" x14ac:dyDescent="0.15">
      <c r="A84" t="s">
        <v>110</v>
      </c>
      <c r="B84" t="s">
        <v>102</v>
      </c>
      <c r="C84" t="s">
        <v>103</v>
      </c>
      <c r="D84">
        <v>0</v>
      </c>
      <c r="E84">
        <v>0</v>
      </c>
      <c r="F84" s="6">
        <v>489</v>
      </c>
      <c r="G84">
        <v>6</v>
      </c>
      <c r="I84" t="s">
        <v>110</v>
      </c>
      <c r="J84" t="s">
        <v>109</v>
      </c>
      <c r="K84" t="s">
        <v>105</v>
      </c>
      <c r="L84" t="s">
        <v>106</v>
      </c>
    </row>
    <row r="85" spans="1:12" x14ac:dyDescent="0.15">
      <c r="A85" t="s">
        <v>111</v>
      </c>
      <c r="B85" t="s">
        <v>102</v>
      </c>
      <c r="C85" t="s">
        <v>103</v>
      </c>
      <c r="D85">
        <v>0</v>
      </c>
      <c r="E85">
        <v>0</v>
      </c>
      <c r="F85" s="6">
        <v>492</v>
      </c>
      <c r="G85">
        <v>8</v>
      </c>
      <c r="I85" t="s">
        <v>111</v>
      </c>
      <c r="J85" t="s">
        <v>112</v>
      </c>
      <c r="K85" t="s">
        <v>113</v>
      </c>
      <c r="L85" t="s">
        <v>106</v>
      </c>
    </row>
    <row r="86" spans="1:12" x14ac:dyDescent="0.15">
      <c r="A86" t="s">
        <v>114</v>
      </c>
      <c r="B86" t="s">
        <v>102</v>
      </c>
      <c r="C86" t="s">
        <v>103</v>
      </c>
      <c r="D86">
        <v>0</v>
      </c>
      <c r="E86">
        <v>0</v>
      </c>
      <c r="F86" s="6">
        <v>417</v>
      </c>
      <c r="G86">
        <v>9</v>
      </c>
      <c r="I86" t="s">
        <v>114</v>
      </c>
      <c r="J86" t="s">
        <v>112</v>
      </c>
      <c r="K86" t="s">
        <v>113</v>
      </c>
      <c r="L86" t="s">
        <v>106</v>
      </c>
    </row>
    <row r="87" spans="1:12" x14ac:dyDescent="0.15">
      <c r="A87" t="s">
        <v>115</v>
      </c>
      <c r="B87" t="s">
        <v>102</v>
      </c>
      <c r="C87" t="s">
        <v>103</v>
      </c>
      <c r="D87">
        <v>0</v>
      </c>
      <c r="E87">
        <v>0</v>
      </c>
      <c r="F87" s="6">
        <v>453</v>
      </c>
      <c r="G87">
        <v>11</v>
      </c>
      <c r="I87" t="s">
        <v>115</v>
      </c>
      <c r="J87" t="s">
        <v>116</v>
      </c>
      <c r="K87" t="s">
        <v>113</v>
      </c>
      <c r="L87" t="s">
        <v>106</v>
      </c>
    </row>
    <row r="88" spans="1:12" x14ac:dyDescent="0.15">
      <c r="A88" t="s">
        <v>117</v>
      </c>
      <c r="B88" t="s">
        <v>102</v>
      </c>
      <c r="C88" t="s">
        <v>103</v>
      </c>
      <c r="D88">
        <v>0</v>
      </c>
      <c r="E88">
        <v>0</v>
      </c>
      <c r="F88" s="6">
        <v>475</v>
      </c>
      <c r="G88">
        <v>12</v>
      </c>
      <c r="I88" t="s">
        <v>117</v>
      </c>
      <c r="J88" t="s">
        <v>116</v>
      </c>
      <c r="K88" t="s">
        <v>113</v>
      </c>
      <c r="L88" t="s">
        <v>106</v>
      </c>
    </row>
    <row r="89" spans="1:12" x14ac:dyDescent="0.15">
      <c r="A89" t="s">
        <v>118</v>
      </c>
      <c r="B89" t="s">
        <v>102</v>
      </c>
      <c r="C89" t="s">
        <v>103</v>
      </c>
      <c r="D89">
        <v>0</v>
      </c>
      <c r="E89">
        <v>0</v>
      </c>
      <c r="F89" s="6">
        <v>432</v>
      </c>
      <c r="G89">
        <v>14</v>
      </c>
      <c r="I89" t="s">
        <v>118</v>
      </c>
      <c r="J89" t="s">
        <v>119</v>
      </c>
      <c r="K89" t="s">
        <v>120</v>
      </c>
      <c r="L89" t="s">
        <v>106</v>
      </c>
    </row>
    <row r="90" spans="1:12" x14ac:dyDescent="0.15">
      <c r="A90" t="s">
        <v>121</v>
      </c>
      <c r="B90" t="s">
        <v>102</v>
      </c>
      <c r="C90" t="s">
        <v>103</v>
      </c>
      <c r="D90">
        <v>0</v>
      </c>
      <c r="E90">
        <v>0</v>
      </c>
      <c r="F90" s="6">
        <v>392</v>
      </c>
      <c r="G90">
        <v>15</v>
      </c>
      <c r="I90" t="s">
        <v>121</v>
      </c>
      <c r="J90" t="s">
        <v>119</v>
      </c>
      <c r="K90" t="s">
        <v>120</v>
      </c>
      <c r="L90" t="s">
        <v>106</v>
      </c>
    </row>
    <row r="91" spans="1:12" x14ac:dyDescent="0.15">
      <c r="A91" t="s">
        <v>122</v>
      </c>
      <c r="B91" t="s">
        <v>102</v>
      </c>
      <c r="C91" t="s">
        <v>103</v>
      </c>
      <c r="D91">
        <v>0</v>
      </c>
      <c r="E91">
        <v>0</v>
      </c>
      <c r="F91" s="6">
        <v>542</v>
      </c>
      <c r="G91">
        <v>17</v>
      </c>
      <c r="I91" t="s">
        <v>122</v>
      </c>
      <c r="J91" t="s">
        <v>123</v>
      </c>
      <c r="K91" t="s">
        <v>120</v>
      </c>
      <c r="L91" t="s">
        <v>106</v>
      </c>
    </row>
    <row r="92" spans="1:12" x14ac:dyDescent="0.15">
      <c r="A92" t="s">
        <v>124</v>
      </c>
      <c r="B92" t="s">
        <v>102</v>
      </c>
      <c r="C92" t="s">
        <v>103</v>
      </c>
      <c r="D92">
        <v>0</v>
      </c>
      <c r="E92">
        <v>0</v>
      </c>
      <c r="F92" s="6">
        <v>529</v>
      </c>
      <c r="G92">
        <v>18</v>
      </c>
      <c r="I92" t="s">
        <v>124</v>
      </c>
      <c r="J92" t="s">
        <v>123</v>
      </c>
      <c r="K92" t="s">
        <v>120</v>
      </c>
      <c r="L92" t="s">
        <v>106</v>
      </c>
    </row>
    <row r="93" spans="1:12" x14ac:dyDescent="0.15">
      <c r="A93" t="s">
        <v>125</v>
      </c>
      <c r="B93" t="s">
        <v>102</v>
      </c>
      <c r="C93" t="s">
        <v>103</v>
      </c>
      <c r="D93">
        <v>0</v>
      </c>
      <c r="E93">
        <v>0</v>
      </c>
      <c r="F93" s="6">
        <v>558</v>
      </c>
      <c r="G93">
        <v>19</v>
      </c>
      <c r="I93" t="s">
        <v>125</v>
      </c>
      <c r="J93" t="s">
        <v>123</v>
      </c>
      <c r="K93" t="s">
        <v>120</v>
      </c>
      <c r="L93" t="s">
        <v>106</v>
      </c>
    </row>
    <row r="94" spans="1:12" x14ac:dyDescent="0.15">
      <c r="A94" t="s">
        <v>104</v>
      </c>
      <c r="B94" t="s">
        <v>102</v>
      </c>
      <c r="C94" t="s">
        <v>103</v>
      </c>
      <c r="D94">
        <v>0</v>
      </c>
      <c r="E94">
        <v>0</v>
      </c>
      <c r="F94" s="6">
        <v>1528</v>
      </c>
      <c r="G94">
        <v>-1</v>
      </c>
    </row>
    <row r="95" spans="1:12" x14ac:dyDescent="0.15">
      <c r="A95" t="s">
        <v>109</v>
      </c>
      <c r="B95" t="s">
        <v>102</v>
      </c>
      <c r="C95" t="s">
        <v>103</v>
      </c>
      <c r="D95">
        <v>0</v>
      </c>
      <c r="E95">
        <v>0</v>
      </c>
      <c r="F95" s="6">
        <v>1217</v>
      </c>
      <c r="G95">
        <v>-1</v>
      </c>
    </row>
    <row r="96" spans="1:12" x14ac:dyDescent="0.15">
      <c r="A96" t="s">
        <v>112</v>
      </c>
      <c r="B96" t="s">
        <v>102</v>
      </c>
      <c r="C96" t="s">
        <v>103</v>
      </c>
      <c r="D96">
        <v>0</v>
      </c>
      <c r="E96">
        <v>0</v>
      </c>
      <c r="F96" s="6">
        <v>1240</v>
      </c>
      <c r="G96">
        <v>-1</v>
      </c>
    </row>
    <row r="97" spans="1:7" x14ac:dyDescent="0.15">
      <c r="A97" t="s">
        <v>116</v>
      </c>
      <c r="B97" t="s">
        <v>102</v>
      </c>
      <c r="C97" t="s">
        <v>103</v>
      </c>
      <c r="D97">
        <v>0</v>
      </c>
      <c r="E97">
        <v>0</v>
      </c>
      <c r="F97" s="6">
        <v>1155</v>
      </c>
      <c r="G97">
        <v>-1</v>
      </c>
    </row>
    <row r="98" spans="1:7" x14ac:dyDescent="0.15">
      <c r="A98" t="s">
        <v>119</v>
      </c>
      <c r="B98" t="s">
        <v>102</v>
      </c>
      <c r="C98" t="s">
        <v>103</v>
      </c>
      <c r="D98">
        <v>0</v>
      </c>
      <c r="E98">
        <v>0</v>
      </c>
      <c r="F98" s="6">
        <v>1495</v>
      </c>
      <c r="G98">
        <v>-1</v>
      </c>
    </row>
    <row r="99" spans="1:7" x14ac:dyDescent="0.15">
      <c r="A99" t="s">
        <v>123</v>
      </c>
      <c r="B99" t="s">
        <v>102</v>
      </c>
      <c r="C99" t="s">
        <v>103</v>
      </c>
      <c r="D99">
        <v>0</v>
      </c>
      <c r="E99">
        <v>0</v>
      </c>
      <c r="F99" s="6">
        <v>1333</v>
      </c>
      <c r="G99">
        <v>-1</v>
      </c>
    </row>
    <row r="100" spans="1:7" x14ac:dyDescent="0.15">
      <c r="A100" t="s">
        <v>105</v>
      </c>
      <c r="B100" t="s">
        <v>126</v>
      </c>
      <c r="C100" t="s">
        <v>103</v>
      </c>
      <c r="D100">
        <v>0</v>
      </c>
      <c r="E100">
        <v>0</v>
      </c>
      <c r="F100" s="6">
        <v>2488</v>
      </c>
      <c r="G100">
        <v>-1</v>
      </c>
    </row>
    <row r="101" spans="1:7" x14ac:dyDescent="0.15">
      <c r="A101" t="s">
        <v>113</v>
      </c>
      <c r="B101" t="s">
        <v>126</v>
      </c>
      <c r="C101" t="s">
        <v>103</v>
      </c>
      <c r="D101">
        <v>0</v>
      </c>
      <c r="E101">
        <v>0</v>
      </c>
      <c r="F101" s="6">
        <v>2350</v>
      </c>
      <c r="G101">
        <v>-1</v>
      </c>
    </row>
    <row r="102" spans="1:7" x14ac:dyDescent="0.15">
      <c r="A102" t="s">
        <v>120</v>
      </c>
      <c r="B102" t="s">
        <v>126</v>
      </c>
      <c r="C102" t="s">
        <v>103</v>
      </c>
      <c r="D102">
        <v>0</v>
      </c>
      <c r="E102">
        <v>0</v>
      </c>
      <c r="F102" s="6">
        <v>1986</v>
      </c>
      <c r="G102">
        <v>-1</v>
      </c>
    </row>
    <row r="103" spans="1:7" x14ac:dyDescent="0.15">
      <c r="A103" t="s">
        <v>106</v>
      </c>
      <c r="B103" t="s">
        <v>127</v>
      </c>
      <c r="C103" t="s">
        <v>103</v>
      </c>
      <c r="D103">
        <v>0</v>
      </c>
      <c r="E103">
        <v>0</v>
      </c>
      <c r="F103" s="6">
        <f>2902-30-80</f>
        <v>2792</v>
      </c>
      <c r="G103">
        <v>-1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C9E40-E234-C448-8183-4D197A85C101}">
  <dimension ref="A3:C3"/>
  <sheetViews>
    <sheetView workbookViewId="0">
      <selection activeCell="C17" sqref="C17"/>
    </sheetView>
  </sheetViews>
  <sheetFormatPr baseColWidth="10" defaultRowHeight="13" x14ac:dyDescent="0.15"/>
  <sheetData>
    <row r="3" spans="1:3" x14ac:dyDescent="0.15">
      <c r="A3" t="s">
        <v>135</v>
      </c>
      <c r="B3" s="17">
        <v>44019</v>
      </c>
      <c r="C3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Lines</vt:lpstr>
      <vt:lpstr>Revisions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Bruce Goldsmith</cp:lastModifiedBy>
  <dcterms:created xsi:type="dcterms:W3CDTF">2019-04-25T09:24:58Z</dcterms:created>
  <dcterms:modified xsi:type="dcterms:W3CDTF">2022-05-25T08:42:31Z</dcterms:modified>
</cp:coreProperties>
</file>