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11"/>
  <workbookPr autoCompressPictures="0"/>
  <xr:revisionPtr revIDLastSave="0" documentId="11_F4CD6E8EBE78574E117DDD01151B3FBAA6540A2D" xr6:coauthVersionLast="47" xr6:coauthVersionMax="47" xr10:uidLastSave="{00000000-0000-0000-0000-000000000000}"/>
  <bookViews>
    <workbookView xWindow="1580" yWindow="1900" windowWidth="23260" windowHeight="13180" tabRatio="500" xr2:uid="{00000000-000D-0000-FFFF-FFFF00000000}"/>
  </bookViews>
  <sheets>
    <sheet name="PunkXS" sheetId="1" r:id="rId1"/>
    <sheet name="PunkS" sheetId="2" r:id="rId2"/>
    <sheet name="PunkM" sheetId="3" r:id="rId3"/>
    <sheet name="PunkML" sheetId="5" r:id="rId4"/>
    <sheet name="PunkL" sheetId="6" r:id="rId5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21" i="1" l="1"/>
  <c r="T20" i="1"/>
  <c r="T19" i="1"/>
  <c r="T18" i="1"/>
  <c r="T17" i="1"/>
  <c r="T16" i="1"/>
  <c r="T15" i="1"/>
  <c r="T14" i="1"/>
  <c r="T13" i="1"/>
  <c r="T12" i="1"/>
  <c r="T11" i="1"/>
  <c r="T10" i="1"/>
  <c r="F115" i="1"/>
  <c r="F115" i="6"/>
  <c r="D109" i="2"/>
  <c r="F84" i="6"/>
  <c r="F83" i="6"/>
  <c r="F82" i="6"/>
  <c r="F59" i="6"/>
  <c r="F57" i="6"/>
  <c r="F56" i="6"/>
  <c r="F26" i="6"/>
  <c r="F26" i="5"/>
  <c r="F56" i="5"/>
  <c r="F57" i="5"/>
  <c r="F59" i="5"/>
  <c r="F82" i="5"/>
  <c r="F83" i="5"/>
  <c r="F84" i="5"/>
  <c r="F115" i="5"/>
  <c r="F115" i="3"/>
  <c r="F84" i="3"/>
  <c r="F83" i="3"/>
  <c r="F82" i="3"/>
  <c r="F59" i="3"/>
  <c r="F57" i="3"/>
  <c r="F56" i="3"/>
  <c r="D81" i="2"/>
  <c r="D80" i="2"/>
  <c r="D79" i="2"/>
  <c r="D75" i="2"/>
  <c r="D57" i="2"/>
  <c r="D50" i="2"/>
  <c r="F26" i="1"/>
  <c r="F57" i="1"/>
  <c r="F56" i="1"/>
  <c r="F84" i="1"/>
  <c r="F83" i="1"/>
  <c r="F82" i="1"/>
  <c r="F59" i="1"/>
</calcChain>
</file>

<file path=xl/sharedStrings.xml><?xml version="1.0" encoding="utf-8"?>
<sst xmlns="http://schemas.openxmlformats.org/spreadsheetml/2006/main" count="2961" uniqueCount="176">
  <si>
    <t>BGD</t>
  </si>
  <si>
    <t>PunkXS</t>
  </si>
  <si>
    <t>When a glider is brand new, the knots and tabs are only lightly loaded with a 5KG measurement load.</t>
  </si>
  <si>
    <t>Line Tables</t>
  </si>
  <si>
    <t>REVISION 8</t>
  </si>
  <si>
    <t>After flying the knots tighten up on the heavily loaded lines and there can also be a small amount of plastic deformation.</t>
  </si>
  <si>
    <t xml:space="preserve">Notes : </t>
  </si>
  <si>
    <t>This is why the flown glider dimensions are different to the unflown ones. Certified lengths are the flown lengths.</t>
  </si>
  <si>
    <t>Line sheet for Aerodynamics</t>
  </si>
  <si>
    <t xml:space="preserve"> BR4,CR1,2,3 are mounted with a loop on the shackles </t>
  </si>
  <si>
    <t>Brake length in production is measured to stitch line, in the Manual is measured to the sail</t>
  </si>
  <si>
    <t>450mm RISERS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</si>
  <si>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</si>
  <si>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</si>
  <si>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</si>
  <si>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</si>
  <si>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</si>
  <si>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</si>
  <si>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</si>
  <si>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WITH 477mm for Risers + Maillons</t>
  </si>
  <si>
    <t>Compensation for tabs knots and loops is already accounted for</t>
  </si>
  <si>
    <t>Glider at production</t>
  </si>
  <si>
    <t>Top</t>
  </si>
  <si>
    <t>Middle</t>
  </si>
  <si>
    <t>Riser</t>
  </si>
  <si>
    <t>Revision 8 production check Sheet</t>
  </si>
  <si>
    <t>a1</t>
  </si>
  <si>
    <t>DC100</t>
  </si>
  <si>
    <t>White</t>
  </si>
  <si>
    <t>AM1</t>
  </si>
  <si>
    <t>AR1</t>
  </si>
  <si>
    <t>X2</t>
  </si>
  <si>
    <t>X1</t>
  </si>
  <si>
    <t>A</t>
  </si>
  <si>
    <t>B</t>
  </si>
  <si>
    <t>C</t>
  </si>
  <si>
    <t>D</t>
  </si>
  <si>
    <t>K</t>
  </si>
  <si>
    <t>a2</t>
  </si>
  <si>
    <t>a3</t>
  </si>
  <si>
    <t>AM2</t>
  </si>
  <si>
    <t>a4</t>
  </si>
  <si>
    <t>a5</t>
  </si>
  <si>
    <t>DC60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</si>
  <si>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</si>
  <si>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</si>
  <si>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</si>
  <si>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</si>
  <si>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</si>
  <si>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</si>
  <si>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</si>
  <si>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</si>
  <si>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</si>
  <si>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X6</t>
  </si>
  <si>
    <t>a10</t>
  </si>
  <si>
    <t>a11</t>
  </si>
  <si>
    <t>AM6</t>
  </si>
  <si>
    <t>a12</t>
  </si>
  <si>
    <t>a13</t>
  </si>
  <si>
    <t>AM7</t>
  </si>
  <si>
    <t>BR4</t>
  </si>
  <si>
    <t>X3</t>
  </si>
  <si>
    <t>a14</t>
  </si>
  <si>
    <t>8000U190</t>
  </si>
  <si>
    <t>Red</t>
  </si>
  <si>
    <t>When the glider has been flown</t>
  </si>
  <si>
    <t>8000U130</t>
  </si>
  <si>
    <t>Manual Check Length</t>
  </si>
  <si>
    <t>8000U090</t>
  </si>
  <si>
    <t>8000U070</t>
  </si>
  <si>
    <t>PPSL275</t>
  </si>
  <si>
    <t>PPSL200</t>
  </si>
  <si>
    <t>PPLS160</t>
  </si>
  <si>
    <t>Risers13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</si>
  <si>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</si>
  <si>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</si>
  <si>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</si>
  <si>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</si>
  <si>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</si>
  <si>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</si>
  <si>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</si>
  <si>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</si>
  <si>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</si>
  <si>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</si>
  <si>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</si>
  <si>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</si>
  <si>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</si>
  <si>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</si>
  <si>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</si>
  <si>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</si>
  <si>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</si>
  <si>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</si>
  <si>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</si>
  <si>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</si>
  <si>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</si>
  <si>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</si>
  <si>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</si>
  <si>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b14</t>
  </si>
  <si>
    <t>Blue</t>
  </si>
  <si>
    <t>PPSL160</t>
  </si>
  <si>
    <t>PPSL120</t>
  </si>
  <si>
    <t>c1</t>
  </si>
  <si>
    <t>CM1</t>
  </si>
  <si>
    <t>CR1</t>
  </si>
  <si>
    <t>X4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</si>
  <si>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</si>
  <si>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</si>
  <si>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</si>
  <si>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</si>
  <si>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</si>
  <si>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</si>
  <si>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</si>
  <si>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</si>
  <si>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</si>
  <si>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</si>
  <si>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</si>
  <si>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</si>
  <si>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</si>
  <si>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</si>
  <si>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</si>
  <si>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</si>
  <si>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CM6</t>
  </si>
  <si>
    <t>c12</t>
  </si>
  <si>
    <t>c13</t>
  </si>
  <si>
    <t>CM7</t>
  </si>
  <si>
    <t>c14</t>
  </si>
  <si>
    <t>Green</t>
  </si>
  <si>
    <t>d1</t>
  </si>
  <si>
    <t>d2</t>
  </si>
  <si>
    <t>d3</t>
  </si>
  <si>
    <t>d4</t>
  </si>
  <si>
    <t>d5</t>
  </si>
  <si>
    <t>d6</t>
  </si>
  <si>
    <t>X5</t>
  </si>
  <si>
    <t>k1</t>
  </si>
  <si>
    <t>Yellow</t>
  </si>
  <si>
    <t>KU1</t>
  </si>
  <si>
    <t>KL1</t>
  </si>
  <si>
    <t>KR1</t>
  </si>
  <si>
    <t>k2</t>
  </si>
  <si>
    <t>k3</t>
  </si>
  <si>
    <t>KU2</t>
  </si>
  <si>
    <t>k4</t>
  </si>
  <si>
    <t>k5</t>
  </si>
  <si>
    <t>KU3</t>
  </si>
  <si>
    <t>KL2</t>
  </si>
  <si>
    <t>k6</t>
  </si>
  <si>
    <t>k7</t>
  </si>
  <si>
    <t>KU4</t>
  </si>
  <si>
    <t>k8</t>
  </si>
  <si>
    <t>k9</t>
  </si>
  <si>
    <t>KU5</t>
  </si>
  <si>
    <t>KL3</t>
  </si>
  <si>
    <t>k10</t>
  </si>
  <si>
    <t>k11</t>
  </si>
  <si>
    <t>KU6</t>
  </si>
  <si>
    <t>k12</t>
  </si>
  <si>
    <t>DSL70</t>
  </si>
  <si>
    <t>DSL350</t>
  </si>
  <si>
    <t>PunkS</t>
  </si>
  <si>
    <t>REVISION 6</t>
  </si>
  <si>
    <t>500mm RISERS</t>
  </si>
  <si>
    <t>WITH 527mm for Risers + Maillons</t>
  </si>
  <si>
    <t>Rev4</t>
  </si>
  <si>
    <t>production</t>
  </si>
  <si>
    <t>unflown glider</t>
  </si>
  <si>
    <t>check sheet</t>
  </si>
  <si>
    <t xml:space="preserve">Flight Manual </t>
  </si>
  <si>
    <t>Flown glider</t>
  </si>
  <si>
    <t>PunkM</t>
  </si>
  <si>
    <t>REVISION 4</t>
  </si>
  <si>
    <t>Production Check Sheet</t>
  </si>
  <si>
    <t>Flight Manual</t>
  </si>
  <si>
    <t>PunkML</t>
  </si>
  <si>
    <t>Check sheet with new corrections</t>
  </si>
  <si>
    <t>PunkL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</si>
</sst>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sz val="10"/>
      <color theme="1"/>
      <name val="Arial"/>
      <family val="2"/>
    </font>
    <font>
      <sz val="12"/>
      <color theme="3" tint="-0.249977111117893"/>
      <name val="Calibri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/>
    <xf numFmtId="1" fontId="4" fillId="0" borderId="0" xfId="0" applyNumberFormat="1" applyFont="1" applyAlignment="1">
      <alignment horizontal="center"/>
    </xf>
    <xf numFmtId="0" fontId="0" fillId="5" borderId="0" xfId="0" applyFill="1"/>
    <xf numFmtId="0" fontId="0" fillId="6" borderId="0" xfId="0" applyFill="1"/>
    <xf numFmtId="0" fontId="5" fillId="6" borderId="0" xfId="1" applyFont="1" applyFill="1"/>
    <xf numFmtId="0" fontId="1" fillId="7" borderId="0" xfId="0" applyFont="1" applyFill="1"/>
    <xf numFmtId="0" fontId="6" fillId="2" borderId="0" xfId="0" applyFont="1" applyFill="1"/>
    <xf numFmtId="0" fontId="0" fillId="8" borderId="0" xfId="0" applyFill="1"/>
  </cellXfs>
  <cellStyles count="14">
    <cellStyle name="Followed Hyperlink" xfId="11" builtinId="9" hidden="1"/>
    <cellStyle name="Followed Hyperlink" xfId="13" builtinId="9" hidden="1"/>
    <cellStyle name="Followed Hyperlink" xfId="7" builtinId="9" hidden="1"/>
    <cellStyle name="Followed Hyperlink" xfId="9" builtinId="9" hidden="1"/>
    <cellStyle name="Followed Hyperlink" xfId="5" builtinId="9" hidden="1"/>
    <cellStyle name="Followed Hyperlink" xfId="3" builtinId="9" hidden="1"/>
    <cellStyle name="Hyperlink" xfId="8" builtinId="8" hidden="1"/>
    <cellStyle name="Hyperlink" xfId="10" builtinId="8" hidden="1"/>
    <cellStyle name="Hyperlink" xfId="12" builtinId="8" hidden="1"/>
    <cellStyle name="Hyperlink" xfId="6" builtinId="8" hidden="1"/>
    <cellStyle name="Hyperlink" xfId="4" builtinId="8" hidden="1"/>
    <cellStyle name="Hyperlink" xfId="2" builtinId="8" hidden="1"/>
    <cellStyle name="Normal" xfId="0" builtinId="0"/>
    <cellStyle name="Normal 2" xfId="1" xr:uid="{00000000-0005-0000-0000-00000D000000}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5"/>
  <sheetViews>
    <sheetView tabSelected="1" topLeftCell="C1" zoomScale="90" zoomScaleNormal="90" zoomScalePageLayoutView="90" workbookViewId="0">
      <selection activeCell="T22" sqref="T22"/>
    </sheetView>
  </sheetViews>
  <sheetFormatPr defaultColWidth="11" defaultRowHeight="15"/>
  <cols>
    <col min="1" max="1" width="26.125" customWidth="1"/>
    <col min="3" max="3" width="15.375" customWidth="1"/>
  </cols>
  <sheetData>
    <row r="1" spans="1:23">
      <c r="A1" t="s">
        <v>0</v>
      </c>
      <c r="B1" t="s">
        <v>1</v>
      </c>
      <c r="O1" s="11" t="s">
        <v>2</v>
      </c>
      <c r="P1" s="11"/>
      <c r="Q1" s="11"/>
      <c r="R1" s="11"/>
      <c r="S1" s="11"/>
      <c r="T1" s="11"/>
      <c r="U1" s="11"/>
      <c r="V1" s="11"/>
      <c r="W1" s="11"/>
    </row>
    <row r="2" spans="1:23">
      <c r="A2" t="s">
        <v>3</v>
      </c>
      <c r="B2" s="7" t="s">
        <v>4</v>
      </c>
      <c r="O2" s="11" t="s">
        <v>5</v>
      </c>
      <c r="P2" s="11"/>
      <c r="Q2" s="11"/>
      <c r="R2" s="11"/>
      <c r="S2" s="11"/>
      <c r="T2" s="11"/>
      <c r="U2" s="11"/>
      <c r="V2" s="11"/>
      <c r="W2" s="11"/>
    </row>
    <row r="3" spans="1:23">
      <c r="A3" t="s">
        <v>6</v>
      </c>
      <c r="O3" s="11" t="s">
        <v>7</v>
      </c>
      <c r="P3" s="11"/>
      <c r="Q3" s="11"/>
      <c r="R3" s="11"/>
      <c r="S3" s="11"/>
      <c r="T3" s="11"/>
      <c r="U3" s="11"/>
      <c r="V3" s="11"/>
      <c r="W3" s="11"/>
    </row>
    <row r="4" spans="1:23">
      <c r="A4" t="s">
        <v>8</v>
      </c>
      <c r="C4" s="7" t="s">
        <v>9</v>
      </c>
      <c r="D4" s="7"/>
      <c r="E4" s="7"/>
      <c r="F4" s="7"/>
      <c r="G4" s="7"/>
      <c r="O4" s="11" t="s">
        <v>10</v>
      </c>
      <c r="P4" s="2"/>
      <c r="Q4" s="2"/>
      <c r="R4" s="2"/>
      <c r="S4" s="2"/>
      <c r="T4" s="2"/>
      <c r="U4" s="2"/>
      <c r="V4" s="2"/>
      <c r="W4" s="2"/>
    </row>
    <row r="5" spans="1:23">
      <c r="C5" s="7" t="s">
        <v>11</v>
      </c>
    </row>
    <row r="6" spans="1:23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18</v>
      </c>
      <c r="O6" t="s">
        <v>19</v>
      </c>
    </row>
    <row r="7" spans="1:23">
      <c r="A7" t="s">
        <v>20</v>
      </c>
      <c r="O7" t="s">
        <v>21</v>
      </c>
    </row>
    <row r="8" spans="1:23">
      <c r="I8" t="s">
        <v>22</v>
      </c>
      <c r="J8" t="s">
        <v>23</v>
      </c>
      <c r="K8" t="s">
        <v>24</v>
      </c>
      <c r="O8" s="12" t="s">
        <v>25</v>
      </c>
      <c r="P8" s="12"/>
      <c r="Q8" s="12"/>
      <c r="R8" s="12"/>
      <c r="S8" s="12"/>
      <c r="T8" s="12"/>
    </row>
    <row r="9" spans="1:23">
      <c r="A9" t="s">
        <v>26</v>
      </c>
      <c r="B9" t="s">
        <v>27</v>
      </c>
      <c r="C9" t="s">
        <v>28</v>
      </c>
      <c r="D9">
        <v>0</v>
      </c>
      <c r="E9">
        <v>1</v>
      </c>
      <c r="F9">
        <v>472</v>
      </c>
      <c r="G9">
        <v>3</v>
      </c>
      <c r="I9" t="s">
        <v>26</v>
      </c>
      <c r="J9" t="s">
        <v>29</v>
      </c>
      <c r="K9" t="s">
        <v>30</v>
      </c>
      <c r="L9" t="s">
        <v>31</v>
      </c>
      <c r="M9" t="s">
        <v>32</v>
      </c>
      <c r="O9" s="12"/>
      <c r="P9" s="12" t="s">
        <v>33</v>
      </c>
      <c r="Q9" s="12" t="s">
        <v>34</v>
      </c>
      <c r="R9" s="12" t="s">
        <v>35</v>
      </c>
      <c r="S9" s="12" t="s">
        <v>36</v>
      </c>
      <c r="T9" s="12" t="s">
        <v>37</v>
      </c>
    </row>
    <row r="10" spans="1:23">
      <c r="A10" t="s">
        <v>38</v>
      </c>
      <c r="B10" t="s">
        <v>27</v>
      </c>
      <c r="C10" t="s">
        <v>28</v>
      </c>
      <c r="D10">
        <v>0</v>
      </c>
      <c r="E10">
        <v>1</v>
      </c>
      <c r="F10">
        <v>442</v>
      </c>
      <c r="G10">
        <v>4</v>
      </c>
      <c r="I10" t="s">
        <v>38</v>
      </c>
      <c r="J10" t="s">
        <v>29</v>
      </c>
      <c r="K10" t="s">
        <v>30</v>
      </c>
      <c r="L10" t="s">
        <v>31</v>
      </c>
      <c r="M10" t="s">
        <v>32</v>
      </c>
      <c r="O10" s="12">
        <v>1</v>
      </c>
      <c r="P10" s="12">
        <v>6645</v>
      </c>
      <c r="Q10" s="12">
        <v>6557</v>
      </c>
      <c r="R10" s="12">
        <v>6686</v>
      </c>
      <c r="S10" s="12">
        <v>6764</v>
      </c>
      <c r="T10" s="12">
        <f>6839</f>
        <v>6839</v>
      </c>
    </row>
    <row r="11" spans="1:23">
      <c r="A11" t="s">
        <v>39</v>
      </c>
      <c r="B11" t="s">
        <v>27</v>
      </c>
      <c r="C11" t="s">
        <v>28</v>
      </c>
      <c r="D11">
        <v>0</v>
      </c>
      <c r="E11">
        <v>1</v>
      </c>
      <c r="F11">
        <v>439</v>
      </c>
      <c r="G11">
        <v>6</v>
      </c>
      <c r="I11" t="s">
        <v>39</v>
      </c>
      <c r="J11" t="s">
        <v>40</v>
      </c>
      <c r="K11" t="s">
        <v>30</v>
      </c>
      <c r="L11" t="s">
        <v>31</v>
      </c>
      <c r="M11" t="s">
        <v>32</v>
      </c>
      <c r="O11" s="12">
        <v>2</v>
      </c>
      <c r="P11" s="12">
        <v>6613</v>
      </c>
      <c r="Q11" s="12">
        <v>6531</v>
      </c>
      <c r="R11" s="12">
        <v>6653</v>
      </c>
      <c r="S11" s="12">
        <v>6734</v>
      </c>
      <c r="T11" s="12">
        <f>6683</f>
        <v>6683</v>
      </c>
    </row>
    <row r="12" spans="1:23">
      <c r="A12" t="s">
        <v>41</v>
      </c>
      <c r="B12" t="s">
        <v>27</v>
      </c>
      <c r="C12" t="s">
        <v>28</v>
      </c>
      <c r="D12">
        <v>0</v>
      </c>
      <c r="E12">
        <v>1</v>
      </c>
      <c r="F12">
        <v>455</v>
      </c>
      <c r="G12">
        <v>7</v>
      </c>
      <c r="I12" t="s">
        <v>41</v>
      </c>
      <c r="J12" t="s">
        <v>40</v>
      </c>
      <c r="K12" t="s">
        <v>30</v>
      </c>
      <c r="L12" t="s">
        <v>31</v>
      </c>
      <c r="M12" t="s">
        <v>32</v>
      </c>
      <c r="O12" s="12">
        <v>3</v>
      </c>
      <c r="P12" s="12">
        <v>6592</v>
      </c>
      <c r="Q12" s="12">
        <v>6512</v>
      </c>
      <c r="R12" s="12">
        <v>6640</v>
      </c>
      <c r="S12" s="12">
        <v>6728</v>
      </c>
      <c r="T12" s="12">
        <f>6568</f>
        <v>6568</v>
      </c>
    </row>
    <row r="13" spans="1:23">
      <c r="A13" t="s">
        <v>42</v>
      </c>
      <c r="B13" t="s">
        <v>43</v>
      </c>
      <c r="C13" t="s">
        <v>28</v>
      </c>
      <c r="D13">
        <v>0</v>
      </c>
      <c r="E13">
        <v>1</v>
      </c>
      <c r="F13">
        <v>444</v>
      </c>
      <c r="G13">
        <v>10</v>
      </c>
      <c r="I13" t="s">
        <v>42</v>
      </c>
      <c r="J13" t="s">
        <v>44</v>
      </c>
      <c r="K13" t="s">
        <v>45</v>
      </c>
      <c r="L13" t="s">
        <v>31</v>
      </c>
      <c r="M13" t="s">
        <v>32</v>
      </c>
      <c r="O13" s="12">
        <v>4</v>
      </c>
      <c r="P13" s="12">
        <v>6607</v>
      </c>
      <c r="Q13" s="12">
        <v>6514</v>
      </c>
      <c r="R13" s="12">
        <v>6650</v>
      </c>
      <c r="S13" s="12">
        <v>6732</v>
      </c>
      <c r="T13" s="12">
        <f>6538</f>
        <v>6538</v>
      </c>
    </row>
    <row r="14" spans="1:23">
      <c r="A14" t="s">
        <v>46</v>
      </c>
      <c r="B14" t="s">
        <v>43</v>
      </c>
      <c r="C14" t="s">
        <v>28</v>
      </c>
      <c r="D14">
        <v>0</v>
      </c>
      <c r="E14">
        <v>1</v>
      </c>
      <c r="F14">
        <v>388</v>
      </c>
      <c r="G14">
        <v>11</v>
      </c>
      <c r="I14" t="s">
        <v>46</v>
      </c>
      <c r="J14" t="s">
        <v>44</v>
      </c>
      <c r="K14" t="s">
        <v>45</v>
      </c>
      <c r="L14" t="s">
        <v>31</v>
      </c>
      <c r="M14" t="s">
        <v>32</v>
      </c>
      <c r="O14" s="12">
        <v>5</v>
      </c>
      <c r="P14" s="12">
        <v>6535</v>
      </c>
      <c r="Q14" s="12">
        <v>6474</v>
      </c>
      <c r="R14" s="12">
        <v>6613</v>
      </c>
      <c r="S14" s="12">
        <v>6634</v>
      </c>
      <c r="T14" s="12">
        <f>6398</f>
        <v>6398</v>
      </c>
    </row>
    <row r="15" spans="1:23">
      <c r="A15" t="s">
        <v>47</v>
      </c>
      <c r="B15" t="s">
        <v>43</v>
      </c>
      <c r="C15" t="s">
        <v>28</v>
      </c>
      <c r="D15">
        <v>0</v>
      </c>
      <c r="E15">
        <v>1</v>
      </c>
      <c r="F15">
        <v>388</v>
      </c>
      <c r="G15">
        <v>13</v>
      </c>
      <c r="I15" t="s">
        <v>47</v>
      </c>
      <c r="J15" t="s">
        <v>48</v>
      </c>
      <c r="K15" t="s">
        <v>45</v>
      </c>
      <c r="L15" t="s">
        <v>31</v>
      </c>
      <c r="M15" t="s">
        <v>32</v>
      </c>
      <c r="O15" s="12">
        <v>6</v>
      </c>
      <c r="P15" s="12">
        <v>6478</v>
      </c>
      <c r="Q15" s="12">
        <v>6419</v>
      </c>
      <c r="R15" s="12">
        <v>6542</v>
      </c>
      <c r="S15" s="12">
        <v>6618</v>
      </c>
      <c r="T15" s="12">
        <f>6327</f>
        <v>6327</v>
      </c>
    </row>
    <row r="16" spans="1:23">
      <c r="A16" t="s">
        <v>49</v>
      </c>
      <c r="B16" t="s">
        <v>43</v>
      </c>
      <c r="C16" t="s">
        <v>28</v>
      </c>
      <c r="D16">
        <v>0</v>
      </c>
      <c r="E16">
        <v>1</v>
      </c>
      <c r="F16">
        <v>405</v>
      </c>
      <c r="G16">
        <v>14</v>
      </c>
      <c r="I16" t="s">
        <v>49</v>
      </c>
      <c r="J16" t="s">
        <v>48</v>
      </c>
      <c r="K16" t="s">
        <v>45</v>
      </c>
      <c r="L16" t="s">
        <v>31</v>
      </c>
      <c r="M16" t="s">
        <v>32</v>
      </c>
      <c r="O16" s="12">
        <v>7</v>
      </c>
      <c r="P16" s="12">
        <v>6427</v>
      </c>
      <c r="Q16" s="12">
        <v>6385</v>
      </c>
      <c r="R16" s="12">
        <v>6505</v>
      </c>
      <c r="S16" s="12">
        <v>0</v>
      </c>
      <c r="T16" s="12">
        <f>6292</f>
        <v>6292</v>
      </c>
    </row>
    <row r="17" spans="1:20">
      <c r="A17" t="s">
        <v>50</v>
      </c>
      <c r="B17" t="s">
        <v>43</v>
      </c>
      <c r="C17" t="s">
        <v>28</v>
      </c>
      <c r="D17">
        <v>0</v>
      </c>
      <c r="E17">
        <v>1</v>
      </c>
      <c r="F17">
        <v>1001</v>
      </c>
      <c r="G17">
        <v>17</v>
      </c>
      <c r="I17" t="s">
        <v>50</v>
      </c>
      <c r="J17" t="s">
        <v>51</v>
      </c>
      <c r="K17" t="s">
        <v>52</v>
      </c>
      <c r="L17" t="s">
        <v>53</v>
      </c>
      <c r="M17" t="s">
        <v>32</v>
      </c>
      <c r="O17" s="12">
        <v>8</v>
      </c>
      <c r="P17" s="12">
        <v>6443</v>
      </c>
      <c r="Q17" s="12">
        <v>6408</v>
      </c>
      <c r="R17" s="12">
        <v>6546</v>
      </c>
      <c r="S17" s="12">
        <v>0</v>
      </c>
      <c r="T17" s="12">
        <f>6321</f>
        <v>6321</v>
      </c>
    </row>
    <row r="18" spans="1:20">
      <c r="A18" t="s">
        <v>54</v>
      </c>
      <c r="B18" t="s">
        <v>43</v>
      </c>
      <c r="C18" t="s">
        <v>28</v>
      </c>
      <c r="D18">
        <v>0</v>
      </c>
      <c r="E18">
        <v>1</v>
      </c>
      <c r="F18">
        <v>933</v>
      </c>
      <c r="G18">
        <v>19</v>
      </c>
      <c r="I18" t="s">
        <v>54</v>
      </c>
      <c r="J18" t="s">
        <v>51</v>
      </c>
      <c r="K18" t="s">
        <v>52</v>
      </c>
      <c r="L18" t="s">
        <v>53</v>
      </c>
      <c r="M18" t="s">
        <v>32</v>
      </c>
      <c r="O18" s="12">
        <v>9</v>
      </c>
      <c r="P18" s="12">
        <v>6325</v>
      </c>
      <c r="Q18" s="12">
        <v>6309</v>
      </c>
      <c r="R18" s="12">
        <v>6451</v>
      </c>
      <c r="S18" s="12">
        <v>0</v>
      </c>
      <c r="T18" s="12">
        <f>6191</f>
        <v>6191</v>
      </c>
    </row>
    <row r="19" spans="1:20">
      <c r="A19" t="s">
        <v>55</v>
      </c>
      <c r="B19" t="s">
        <v>43</v>
      </c>
      <c r="C19" t="s">
        <v>28</v>
      </c>
      <c r="D19">
        <v>0</v>
      </c>
      <c r="E19">
        <v>1</v>
      </c>
      <c r="F19">
        <v>1011</v>
      </c>
      <c r="G19">
        <v>21</v>
      </c>
      <c r="I19" t="s">
        <v>55</v>
      </c>
      <c r="J19" t="s">
        <v>56</v>
      </c>
      <c r="K19" t="s">
        <v>52</v>
      </c>
      <c r="L19" t="s">
        <v>53</v>
      </c>
      <c r="M19" t="s">
        <v>32</v>
      </c>
      <c r="O19" s="12">
        <v>10</v>
      </c>
      <c r="P19" s="12">
        <v>6256</v>
      </c>
      <c r="Q19" s="12">
        <v>6223</v>
      </c>
      <c r="R19" s="12">
        <v>6331</v>
      </c>
      <c r="S19" s="12">
        <v>0</v>
      </c>
      <c r="T19" s="12">
        <f>6128</f>
        <v>6128</v>
      </c>
    </row>
    <row r="20" spans="1:20">
      <c r="A20" t="s">
        <v>57</v>
      </c>
      <c r="B20" t="s">
        <v>43</v>
      </c>
      <c r="C20" t="s">
        <v>28</v>
      </c>
      <c r="D20">
        <v>0</v>
      </c>
      <c r="E20">
        <v>1</v>
      </c>
      <c r="F20">
        <v>954</v>
      </c>
      <c r="G20">
        <v>23</v>
      </c>
      <c r="I20" t="s">
        <v>57</v>
      </c>
      <c r="J20" t="s">
        <v>56</v>
      </c>
      <c r="K20" t="s">
        <v>52</v>
      </c>
      <c r="L20" t="s">
        <v>53</v>
      </c>
      <c r="M20" t="s">
        <v>32</v>
      </c>
      <c r="O20" s="12">
        <v>11</v>
      </c>
      <c r="P20" s="12">
        <v>6172</v>
      </c>
      <c r="Q20" s="12">
        <v>6155</v>
      </c>
      <c r="R20" s="12">
        <v>6280</v>
      </c>
      <c r="S20" s="12">
        <v>0</v>
      </c>
      <c r="T20" s="12">
        <f>6091</f>
        <v>6091</v>
      </c>
    </row>
    <row r="21" spans="1:20">
      <c r="A21" t="s">
        <v>58</v>
      </c>
      <c r="B21" t="s">
        <v>43</v>
      </c>
      <c r="C21" t="s">
        <v>28</v>
      </c>
      <c r="D21">
        <v>0</v>
      </c>
      <c r="E21">
        <v>1</v>
      </c>
      <c r="F21">
        <v>342</v>
      </c>
      <c r="G21">
        <v>26</v>
      </c>
      <c r="I21" t="s">
        <v>58</v>
      </c>
      <c r="J21" t="s">
        <v>59</v>
      </c>
      <c r="K21" t="s">
        <v>60</v>
      </c>
      <c r="L21" t="s">
        <v>61</v>
      </c>
      <c r="O21" s="12">
        <v>12</v>
      </c>
      <c r="P21" s="12">
        <v>6114</v>
      </c>
      <c r="Q21" s="12">
        <v>6126</v>
      </c>
      <c r="R21" s="12">
        <v>6322</v>
      </c>
      <c r="S21" s="12">
        <v>0</v>
      </c>
      <c r="T21" s="12">
        <f>6105</f>
        <v>6105</v>
      </c>
    </row>
    <row r="22" spans="1:20">
      <c r="A22" t="s">
        <v>62</v>
      </c>
      <c r="B22" t="s">
        <v>43</v>
      </c>
      <c r="C22" t="s">
        <v>28</v>
      </c>
      <c r="D22">
        <v>0</v>
      </c>
      <c r="E22">
        <v>1</v>
      </c>
      <c r="F22">
        <v>308</v>
      </c>
      <c r="G22">
        <v>27</v>
      </c>
      <c r="I22" t="s">
        <v>62</v>
      </c>
      <c r="J22" t="s">
        <v>59</v>
      </c>
      <c r="K22" t="s">
        <v>60</v>
      </c>
      <c r="L22" t="s">
        <v>61</v>
      </c>
      <c r="O22" s="12">
        <v>13</v>
      </c>
      <c r="P22" s="12">
        <v>5946</v>
      </c>
      <c r="Q22" s="12">
        <v>5957</v>
      </c>
      <c r="R22" s="12">
        <v>6076</v>
      </c>
      <c r="S22" s="12">
        <v>0</v>
      </c>
      <c r="T22" s="12">
        <v>0</v>
      </c>
    </row>
    <row r="23" spans="1:20">
      <c r="A23" t="s">
        <v>29</v>
      </c>
      <c r="B23" t="s">
        <v>63</v>
      </c>
      <c r="C23" t="s">
        <v>64</v>
      </c>
      <c r="D23">
        <v>1</v>
      </c>
      <c r="E23">
        <v>1</v>
      </c>
      <c r="F23">
        <v>1259</v>
      </c>
      <c r="G23">
        <v>-1</v>
      </c>
      <c r="O23" s="12">
        <v>14</v>
      </c>
      <c r="P23" s="12">
        <v>5911</v>
      </c>
      <c r="Q23" s="12">
        <v>5935</v>
      </c>
      <c r="R23" s="12">
        <v>6041</v>
      </c>
      <c r="S23" s="12">
        <v>0</v>
      </c>
      <c r="T23" s="12">
        <v>0</v>
      </c>
    </row>
    <row r="24" spans="1:20">
      <c r="A24" t="s">
        <v>40</v>
      </c>
      <c r="B24" t="s">
        <v>63</v>
      </c>
      <c r="C24" t="s">
        <v>64</v>
      </c>
      <c r="D24">
        <v>1</v>
      </c>
      <c r="E24">
        <v>1</v>
      </c>
      <c r="F24">
        <v>1241</v>
      </c>
      <c r="G24">
        <v>-1</v>
      </c>
      <c r="O24" t="s">
        <v>65</v>
      </c>
    </row>
    <row r="25" spans="1:20">
      <c r="A25" t="s">
        <v>44</v>
      </c>
      <c r="B25" t="s">
        <v>66</v>
      </c>
      <c r="C25" t="s">
        <v>64</v>
      </c>
      <c r="D25">
        <v>1</v>
      </c>
      <c r="E25">
        <v>1</v>
      </c>
      <c r="F25">
        <v>1031</v>
      </c>
      <c r="G25">
        <v>-1</v>
      </c>
      <c r="O25" s="2" t="s">
        <v>67</v>
      </c>
      <c r="P25" s="2"/>
      <c r="Q25" s="2"/>
      <c r="R25" s="2"/>
      <c r="S25" s="2"/>
      <c r="T25" s="2"/>
    </row>
    <row r="26" spans="1:20">
      <c r="A26" t="s">
        <v>48</v>
      </c>
      <c r="B26" t="s">
        <v>68</v>
      </c>
      <c r="C26" t="s">
        <v>64</v>
      </c>
      <c r="D26">
        <v>1</v>
      </c>
      <c r="E26">
        <v>1</v>
      </c>
      <c r="F26" s="1">
        <f>987-8</f>
        <v>979</v>
      </c>
      <c r="G26">
        <v>-1</v>
      </c>
      <c r="O26" s="2"/>
      <c r="P26" s="2" t="s">
        <v>33</v>
      </c>
      <c r="Q26" s="2" t="s">
        <v>34</v>
      </c>
      <c r="R26" s="2" t="s">
        <v>35</v>
      </c>
      <c r="S26" s="2" t="s">
        <v>36</v>
      </c>
      <c r="T26" s="2" t="s">
        <v>37</v>
      </c>
    </row>
    <row r="27" spans="1:20">
      <c r="A27" t="s">
        <v>51</v>
      </c>
      <c r="B27" t="s">
        <v>68</v>
      </c>
      <c r="C27" t="s">
        <v>64</v>
      </c>
      <c r="D27">
        <v>1</v>
      </c>
      <c r="E27">
        <v>1</v>
      </c>
      <c r="F27">
        <v>1384</v>
      </c>
      <c r="G27">
        <v>-1</v>
      </c>
      <c r="O27" s="2">
        <v>1</v>
      </c>
      <c r="P27" s="2">
        <v>6652</v>
      </c>
      <c r="Q27" s="2">
        <v>6564</v>
      </c>
      <c r="R27" s="2">
        <v>6681</v>
      </c>
      <c r="S27" s="2">
        <v>6759</v>
      </c>
      <c r="T27" s="2">
        <v>6869</v>
      </c>
    </row>
    <row r="28" spans="1:20">
      <c r="A28" t="s">
        <v>56</v>
      </c>
      <c r="B28" t="s">
        <v>69</v>
      </c>
      <c r="C28" t="s">
        <v>64</v>
      </c>
      <c r="D28">
        <v>1</v>
      </c>
      <c r="E28">
        <v>1</v>
      </c>
      <c r="F28">
        <v>1221</v>
      </c>
      <c r="G28">
        <v>-1</v>
      </c>
      <c r="O28" s="2">
        <v>2</v>
      </c>
      <c r="P28" s="2">
        <v>6621</v>
      </c>
      <c r="Q28" s="2">
        <v>6538</v>
      </c>
      <c r="R28" s="2">
        <v>6648</v>
      </c>
      <c r="S28" s="2">
        <v>6729</v>
      </c>
      <c r="T28" s="2">
        <v>6713</v>
      </c>
    </row>
    <row r="29" spans="1:20">
      <c r="A29" t="s">
        <v>59</v>
      </c>
      <c r="B29" t="s">
        <v>69</v>
      </c>
      <c r="C29" t="s">
        <v>64</v>
      </c>
      <c r="D29">
        <v>1</v>
      </c>
      <c r="E29">
        <v>1</v>
      </c>
      <c r="F29">
        <v>544</v>
      </c>
      <c r="G29">
        <v>-1</v>
      </c>
      <c r="O29" s="2">
        <v>3</v>
      </c>
      <c r="P29" s="2">
        <v>6600</v>
      </c>
      <c r="Q29" s="2">
        <v>6519</v>
      </c>
      <c r="R29" s="2">
        <v>6635</v>
      </c>
      <c r="S29" s="2">
        <v>6723</v>
      </c>
      <c r="T29" s="2">
        <v>6598</v>
      </c>
    </row>
    <row r="30" spans="1:20">
      <c r="A30" t="s">
        <v>30</v>
      </c>
      <c r="B30" t="s">
        <v>70</v>
      </c>
      <c r="C30" t="s">
        <v>64</v>
      </c>
      <c r="D30">
        <v>1</v>
      </c>
      <c r="E30">
        <v>0</v>
      </c>
      <c r="F30">
        <v>4447</v>
      </c>
      <c r="G30">
        <v>-1</v>
      </c>
      <c r="O30" s="2">
        <v>4</v>
      </c>
      <c r="P30" s="2">
        <v>6615</v>
      </c>
      <c r="Q30" s="2">
        <v>6521</v>
      </c>
      <c r="R30" s="2">
        <v>6645</v>
      </c>
      <c r="S30" s="2">
        <v>6727</v>
      </c>
      <c r="T30" s="2">
        <v>6568</v>
      </c>
    </row>
    <row r="31" spans="1:20">
      <c r="A31" t="s">
        <v>45</v>
      </c>
      <c r="B31" t="s">
        <v>71</v>
      </c>
      <c r="C31" t="s">
        <v>64</v>
      </c>
      <c r="D31">
        <v>1</v>
      </c>
      <c r="E31">
        <v>0</v>
      </c>
      <c r="F31">
        <v>4592</v>
      </c>
      <c r="G31">
        <v>-1</v>
      </c>
      <c r="O31" s="2">
        <v>5</v>
      </c>
      <c r="P31" s="2">
        <v>6541</v>
      </c>
      <c r="Q31" s="2">
        <v>6480</v>
      </c>
      <c r="R31" s="2">
        <v>6608</v>
      </c>
      <c r="S31" s="2">
        <v>6629</v>
      </c>
      <c r="T31" s="2">
        <v>6428</v>
      </c>
    </row>
    <row r="32" spans="1:20">
      <c r="A32" t="s">
        <v>52</v>
      </c>
      <c r="B32" t="s">
        <v>72</v>
      </c>
      <c r="C32" t="s">
        <v>64</v>
      </c>
      <c r="D32">
        <v>1</v>
      </c>
      <c r="E32">
        <v>0</v>
      </c>
      <c r="F32">
        <v>3471</v>
      </c>
      <c r="G32">
        <v>-1</v>
      </c>
      <c r="O32" s="2">
        <v>6</v>
      </c>
      <c r="P32" s="2">
        <v>6484</v>
      </c>
      <c r="Q32" s="2">
        <v>6425</v>
      </c>
      <c r="R32" s="2">
        <v>6537</v>
      </c>
      <c r="S32" s="2">
        <v>6613</v>
      </c>
      <c r="T32" s="2">
        <v>6357</v>
      </c>
    </row>
    <row r="33" spans="1:20">
      <c r="A33" t="s">
        <v>53</v>
      </c>
      <c r="B33" t="s">
        <v>73</v>
      </c>
      <c r="D33">
        <v>0</v>
      </c>
      <c r="E33">
        <v>0</v>
      </c>
      <c r="F33">
        <v>200</v>
      </c>
      <c r="G33">
        <v>-1</v>
      </c>
      <c r="O33" s="2">
        <v>7</v>
      </c>
      <c r="P33" s="2">
        <v>6433</v>
      </c>
      <c r="Q33" s="2">
        <v>6391</v>
      </c>
      <c r="R33" s="2">
        <v>6500</v>
      </c>
      <c r="S33" s="2"/>
      <c r="T33" s="2">
        <v>6322</v>
      </c>
    </row>
    <row r="34" spans="1:20">
      <c r="A34" t="s">
        <v>32</v>
      </c>
      <c r="B34" t="s">
        <v>73</v>
      </c>
      <c r="D34">
        <v>0</v>
      </c>
      <c r="E34">
        <v>0</v>
      </c>
      <c r="F34">
        <v>297</v>
      </c>
      <c r="G34">
        <v>-1</v>
      </c>
      <c r="O34" s="2">
        <v>8</v>
      </c>
      <c r="P34" s="2">
        <v>6449</v>
      </c>
      <c r="Q34" s="2">
        <v>6414</v>
      </c>
      <c r="R34" s="2">
        <v>6541</v>
      </c>
      <c r="S34" s="2"/>
      <c r="T34" s="2">
        <v>6351</v>
      </c>
    </row>
    <row r="35" spans="1:20">
      <c r="A35" t="s">
        <v>74</v>
      </c>
      <c r="B35" t="s">
        <v>27</v>
      </c>
      <c r="C35" t="s">
        <v>28</v>
      </c>
      <c r="D35">
        <v>0</v>
      </c>
      <c r="E35">
        <v>1</v>
      </c>
      <c r="F35">
        <v>632</v>
      </c>
      <c r="G35">
        <v>3</v>
      </c>
      <c r="I35" t="s">
        <v>74</v>
      </c>
      <c r="J35" t="s">
        <v>75</v>
      </c>
      <c r="K35" t="s">
        <v>76</v>
      </c>
      <c r="L35" t="s">
        <v>61</v>
      </c>
      <c r="O35" s="2">
        <v>9</v>
      </c>
      <c r="P35" s="2">
        <v>6325</v>
      </c>
      <c r="Q35" s="2">
        <v>6309</v>
      </c>
      <c r="R35" s="2">
        <v>6446</v>
      </c>
      <c r="S35" s="2"/>
      <c r="T35" s="2">
        <v>6221</v>
      </c>
    </row>
    <row r="36" spans="1:20">
      <c r="A36" t="s">
        <v>77</v>
      </c>
      <c r="B36" t="s">
        <v>43</v>
      </c>
      <c r="C36" t="s">
        <v>28</v>
      </c>
      <c r="D36">
        <v>0</v>
      </c>
      <c r="E36">
        <v>1</v>
      </c>
      <c r="F36">
        <v>607</v>
      </c>
      <c r="G36">
        <v>4</v>
      </c>
      <c r="I36" t="s">
        <v>77</v>
      </c>
      <c r="J36" t="s">
        <v>75</v>
      </c>
      <c r="K36" t="s">
        <v>76</v>
      </c>
      <c r="L36" t="s">
        <v>61</v>
      </c>
      <c r="O36" s="2">
        <v>10</v>
      </c>
      <c r="P36" s="2">
        <v>6256</v>
      </c>
      <c r="Q36" s="2">
        <v>6223</v>
      </c>
      <c r="R36" s="2">
        <v>6326</v>
      </c>
      <c r="S36" s="2"/>
      <c r="T36" s="2">
        <v>6158</v>
      </c>
    </row>
    <row r="37" spans="1:20">
      <c r="A37" t="s">
        <v>78</v>
      </c>
      <c r="B37" t="s">
        <v>43</v>
      </c>
      <c r="C37" t="s">
        <v>28</v>
      </c>
      <c r="D37">
        <v>0</v>
      </c>
      <c r="E37">
        <v>1</v>
      </c>
      <c r="F37">
        <v>551</v>
      </c>
      <c r="G37">
        <v>6</v>
      </c>
      <c r="I37" t="s">
        <v>78</v>
      </c>
      <c r="J37" t="s">
        <v>79</v>
      </c>
      <c r="K37" t="s">
        <v>76</v>
      </c>
      <c r="L37" t="s">
        <v>61</v>
      </c>
      <c r="O37" s="2">
        <v>11</v>
      </c>
      <c r="P37" s="2">
        <v>6172</v>
      </c>
      <c r="Q37" s="2">
        <v>6155</v>
      </c>
      <c r="R37" s="2">
        <v>6275</v>
      </c>
      <c r="S37" s="2"/>
      <c r="T37" s="2">
        <v>6121</v>
      </c>
    </row>
    <row r="38" spans="1:20">
      <c r="A38" t="s">
        <v>80</v>
      </c>
      <c r="B38" t="s">
        <v>43</v>
      </c>
      <c r="C38" t="s">
        <v>28</v>
      </c>
      <c r="D38">
        <v>0</v>
      </c>
      <c r="E38">
        <v>1</v>
      </c>
      <c r="F38">
        <v>554</v>
      </c>
      <c r="G38">
        <v>7</v>
      </c>
      <c r="I38" t="s">
        <v>80</v>
      </c>
      <c r="J38" t="s">
        <v>79</v>
      </c>
      <c r="K38" t="s">
        <v>76</v>
      </c>
      <c r="L38" t="s">
        <v>61</v>
      </c>
      <c r="O38" s="2">
        <v>12</v>
      </c>
      <c r="P38" s="2">
        <v>6114</v>
      </c>
      <c r="Q38" s="2">
        <v>6126</v>
      </c>
      <c r="R38" s="2">
        <v>6317</v>
      </c>
      <c r="S38" s="2"/>
      <c r="T38" s="2">
        <v>6135</v>
      </c>
    </row>
    <row r="39" spans="1:20">
      <c r="A39" t="s">
        <v>81</v>
      </c>
      <c r="B39" t="s">
        <v>43</v>
      </c>
      <c r="C39" t="s">
        <v>28</v>
      </c>
      <c r="D39">
        <v>0</v>
      </c>
      <c r="E39">
        <v>1</v>
      </c>
      <c r="F39">
        <v>438</v>
      </c>
      <c r="G39">
        <v>10</v>
      </c>
      <c r="I39" t="s">
        <v>81</v>
      </c>
      <c r="J39" t="s">
        <v>82</v>
      </c>
      <c r="K39" t="s">
        <v>83</v>
      </c>
      <c r="L39" t="s">
        <v>61</v>
      </c>
      <c r="O39" s="2">
        <v>13</v>
      </c>
      <c r="P39" s="2">
        <v>5946</v>
      </c>
      <c r="Q39" s="2">
        <v>5957</v>
      </c>
      <c r="R39" s="2">
        <v>6076</v>
      </c>
      <c r="S39" s="2"/>
      <c r="T39" s="2"/>
    </row>
    <row r="40" spans="1:20">
      <c r="A40" t="s">
        <v>84</v>
      </c>
      <c r="B40" t="s">
        <v>43</v>
      </c>
      <c r="C40" t="s">
        <v>28</v>
      </c>
      <c r="D40">
        <v>0</v>
      </c>
      <c r="E40">
        <v>1</v>
      </c>
      <c r="F40">
        <v>384</v>
      </c>
      <c r="G40">
        <v>11</v>
      </c>
      <c r="I40" t="s">
        <v>84</v>
      </c>
      <c r="J40" t="s">
        <v>82</v>
      </c>
      <c r="K40" t="s">
        <v>83</v>
      </c>
      <c r="L40" t="s">
        <v>61</v>
      </c>
      <c r="O40" s="2">
        <v>14</v>
      </c>
      <c r="P40" s="2">
        <v>5911</v>
      </c>
      <c r="Q40" s="2">
        <v>5935</v>
      </c>
      <c r="R40" s="2">
        <v>6041</v>
      </c>
      <c r="S40" s="2"/>
      <c r="T40" s="2"/>
    </row>
    <row r="41" spans="1:20">
      <c r="A41" t="s">
        <v>85</v>
      </c>
      <c r="B41" t="s">
        <v>43</v>
      </c>
      <c r="C41" t="s">
        <v>28</v>
      </c>
      <c r="D41">
        <v>0</v>
      </c>
      <c r="E41">
        <v>1</v>
      </c>
      <c r="F41">
        <v>380</v>
      </c>
      <c r="G41">
        <v>13</v>
      </c>
      <c r="I41" t="s">
        <v>85</v>
      </c>
      <c r="J41" t="s">
        <v>86</v>
      </c>
      <c r="K41" t="s">
        <v>83</v>
      </c>
      <c r="L41" t="s">
        <v>61</v>
      </c>
    </row>
    <row r="42" spans="1:20">
      <c r="A42" t="s">
        <v>87</v>
      </c>
      <c r="B42" t="s">
        <v>43</v>
      </c>
      <c r="C42" t="s">
        <v>28</v>
      </c>
      <c r="D42">
        <v>0</v>
      </c>
      <c r="E42">
        <v>1</v>
      </c>
      <c r="F42">
        <v>404</v>
      </c>
      <c r="G42">
        <v>14</v>
      </c>
      <c r="I42" t="s">
        <v>87</v>
      </c>
      <c r="J42" t="s">
        <v>86</v>
      </c>
      <c r="K42" t="s">
        <v>83</v>
      </c>
      <c r="L42" t="s">
        <v>61</v>
      </c>
    </row>
    <row r="43" spans="1:20">
      <c r="A43" t="s">
        <v>88</v>
      </c>
      <c r="B43" t="s">
        <v>43</v>
      </c>
      <c r="C43" t="s">
        <v>28</v>
      </c>
      <c r="D43">
        <v>0</v>
      </c>
      <c r="E43">
        <v>1</v>
      </c>
      <c r="F43">
        <v>984</v>
      </c>
      <c r="G43">
        <v>17</v>
      </c>
      <c r="I43" t="s">
        <v>88</v>
      </c>
      <c r="J43" t="s">
        <v>89</v>
      </c>
      <c r="K43" t="s">
        <v>90</v>
      </c>
      <c r="L43" t="s">
        <v>61</v>
      </c>
    </row>
    <row r="44" spans="1:20">
      <c r="A44" t="s">
        <v>91</v>
      </c>
      <c r="B44" t="s">
        <v>43</v>
      </c>
      <c r="C44" t="s">
        <v>28</v>
      </c>
      <c r="D44">
        <v>0</v>
      </c>
      <c r="E44">
        <v>1</v>
      </c>
      <c r="F44">
        <v>899</v>
      </c>
      <c r="G44">
        <v>19</v>
      </c>
      <c r="I44" t="s">
        <v>91</v>
      </c>
      <c r="J44" t="s">
        <v>89</v>
      </c>
      <c r="K44" t="s">
        <v>90</v>
      </c>
      <c r="L44" t="s">
        <v>61</v>
      </c>
    </row>
    <row r="45" spans="1:20">
      <c r="A45" t="s">
        <v>92</v>
      </c>
      <c r="B45" t="s">
        <v>43</v>
      </c>
      <c r="C45" t="s">
        <v>28</v>
      </c>
      <c r="D45">
        <v>0</v>
      </c>
      <c r="E45">
        <v>1</v>
      </c>
      <c r="F45">
        <v>1000</v>
      </c>
      <c r="G45">
        <v>21</v>
      </c>
      <c r="I45" t="s">
        <v>92</v>
      </c>
      <c r="J45" t="s">
        <v>93</v>
      </c>
      <c r="K45" t="s">
        <v>90</v>
      </c>
      <c r="L45" t="s">
        <v>61</v>
      </c>
    </row>
    <row r="46" spans="1:20">
      <c r="A46" t="s">
        <v>94</v>
      </c>
      <c r="B46" t="s">
        <v>43</v>
      </c>
      <c r="C46" t="s">
        <v>28</v>
      </c>
      <c r="D46">
        <v>0</v>
      </c>
      <c r="E46">
        <v>1</v>
      </c>
      <c r="F46">
        <v>972</v>
      </c>
      <c r="G46">
        <v>23</v>
      </c>
      <c r="I46" t="s">
        <v>94</v>
      </c>
      <c r="J46" t="s">
        <v>93</v>
      </c>
      <c r="K46" t="s">
        <v>90</v>
      </c>
      <c r="L46" t="s">
        <v>61</v>
      </c>
    </row>
    <row r="47" spans="1:20">
      <c r="A47" t="s">
        <v>95</v>
      </c>
      <c r="B47" t="s">
        <v>43</v>
      </c>
      <c r="C47" t="s">
        <v>28</v>
      </c>
      <c r="D47">
        <v>0</v>
      </c>
      <c r="E47">
        <v>1</v>
      </c>
      <c r="F47">
        <v>234</v>
      </c>
      <c r="G47">
        <v>26</v>
      </c>
      <c r="I47" t="s">
        <v>95</v>
      </c>
      <c r="J47" t="s">
        <v>96</v>
      </c>
      <c r="K47" t="s">
        <v>60</v>
      </c>
      <c r="L47" t="s">
        <v>61</v>
      </c>
    </row>
    <row r="48" spans="1:20">
      <c r="A48" t="s">
        <v>97</v>
      </c>
      <c r="B48" t="s">
        <v>43</v>
      </c>
      <c r="C48" t="s">
        <v>28</v>
      </c>
      <c r="D48">
        <v>0</v>
      </c>
      <c r="E48">
        <v>1</v>
      </c>
      <c r="F48">
        <v>213</v>
      </c>
      <c r="G48">
        <v>27</v>
      </c>
      <c r="I48" t="s">
        <v>97</v>
      </c>
      <c r="J48" t="s">
        <v>96</v>
      </c>
      <c r="K48" t="s">
        <v>60</v>
      </c>
      <c r="L48" t="s">
        <v>61</v>
      </c>
    </row>
    <row r="49" spans="1:12">
      <c r="A49" t="s">
        <v>75</v>
      </c>
      <c r="B49" t="s">
        <v>63</v>
      </c>
      <c r="C49" t="s">
        <v>98</v>
      </c>
      <c r="D49">
        <v>1</v>
      </c>
      <c r="E49">
        <v>1</v>
      </c>
      <c r="F49">
        <v>1563</v>
      </c>
      <c r="G49">
        <v>-1</v>
      </c>
    </row>
    <row r="50" spans="1:12">
      <c r="A50" t="s">
        <v>79</v>
      </c>
      <c r="B50" t="s">
        <v>66</v>
      </c>
      <c r="C50" t="s">
        <v>98</v>
      </c>
      <c r="D50">
        <v>1</v>
      </c>
      <c r="E50">
        <v>1</v>
      </c>
      <c r="F50">
        <v>1600</v>
      </c>
      <c r="G50">
        <v>-1</v>
      </c>
    </row>
    <row r="51" spans="1:12">
      <c r="A51" t="s">
        <v>82</v>
      </c>
      <c r="B51" t="s">
        <v>66</v>
      </c>
      <c r="C51" t="s">
        <v>98</v>
      </c>
      <c r="D51">
        <v>1</v>
      </c>
      <c r="E51">
        <v>1</v>
      </c>
      <c r="F51">
        <v>925</v>
      </c>
      <c r="G51">
        <v>-1</v>
      </c>
    </row>
    <row r="52" spans="1:12">
      <c r="A52" t="s">
        <v>86</v>
      </c>
      <c r="B52" t="s">
        <v>68</v>
      </c>
      <c r="C52" t="s">
        <v>98</v>
      </c>
      <c r="D52">
        <v>1</v>
      </c>
      <c r="E52">
        <v>1</v>
      </c>
      <c r="F52">
        <v>894</v>
      </c>
      <c r="G52">
        <v>-1</v>
      </c>
    </row>
    <row r="53" spans="1:12">
      <c r="A53" t="s">
        <v>89</v>
      </c>
      <c r="B53" t="s">
        <v>68</v>
      </c>
      <c r="C53" t="s">
        <v>98</v>
      </c>
      <c r="D53">
        <v>1</v>
      </c>
      <c r="E53">
        <v>1</v>
      </c>
      <c r="F53">
        <v>1165</v>
      </c>
      <c r="G53">
        <v>-1</v>
      </c>
    </row>
    <row r="54" spans="1:12">
      <c r="A54" t="s">
        <v>93</v>
      </c>
      <c r="B54" t="s">
        <v>69</v>
      </c>
      <c r="C54" t="s">
        <v>98</v>
      </c>
      <c r="D54">
        <v>1</v>
      </c>
      <c r="E54">
        <v>1</v>
      </c>
      <c r="F54">
        <v>995</v>
      </c>
      <c r="G54">
        <v>-1</v>
      </c>
    </row>
    <row r="55" spans="1:12">
      <c r="A55" t="s">
        <v>96</v>
      </c>
      <c r="B55" t="s">
        <v>69</v>
      </c>
      <c r="C55" t="s">
        <v>98</v>
      </c>
      <c r="D55">
        <v>1</v>
      </c>
      <c r="E55">
        <v>1</v>
      </c>
      <c r="F55">
        <v>662</v>
      </c>
      <c r="G55">
        <v>-1</v>
      </c>
    </row>
    <row r="56" spans="1:12">
      <c r="A56" t="s">
        <v>76</v>
      </c>
      <c r="B56" t="s">
        <v>70</v>
      </c>
      <c r="C56" t="s">
        <v>98</v>
      </c>
      <c r="D56">
        <v>1</v>
      </c>
      <c r="E56">
        <v>0</v>
      </c>
      <c r="F56" s="1">
        <f>3906-13</f>
        <v>3893</v>
      </c>
      <c r="G56">
        <v>-1</v>
      </c>
    </row>
    <row r="57" spans="1:12">
      <c r="A57" t="s">
        <v>83</v>
      </c>
      <c r="B57" t="s">
        <v>71</v>
      </c>
      <c r="C57" t="s">
        <v>98</v>
      </c>
      <c r="D57">
        <v>1</v>
      </c>
      <c r="E57">
        <v>0</v>
      </c>
      <c r="F57" s="1">
        <f>4650-9</f>
        <v>4641</v>
      </c>
      <c r="G57">
        <v>-1</v>
      </c>
    </row>
    <row r="58" spans="1:12">
      <c r="A58" t="s">
        <v>90</v>
      </c>
      <c r="B58" t="s">
        <v>99</v>
      </c>
      <c r="C58" t="s">
        <v>98</v>
      </c>
      <c r="D58">
        <v>1</v>
      </c>
      <c r="E58">
        <v>0</v>
      </c>
      <c r="F58">
        <v>3689</v>
      </c>
      <c r="G58">
        <v>-1</v>
      </c>
    </row>
    <row r="59" spans="1:12">
      <c r="A59" t="s">
        <v>60</v>
      </c>
      <c r="B59" t="s">
        <v>100</v>
      </c>
      <c r="C59" t="s">
        <v>98</v>
      </c>
      <c r="D59">
        <v>1</v>
      </c>
      <c r="E59">
        <v>0</v>
      </c>
      <c r="F59" s="1">
        <f>4586+12</f>
        <v>4598</v>
      </c>
      <c r="G59">
        <v>-1</v>
      </c>
    </row>
    <row r="60" spans="1:12">
      <c r="A60" t="s">
        <v>31</v>
      </c>
      <c r="B60" t="s">
        <v>73</v>
      </c>
      <c r="D60">
        <v>0</v>
      </c>
      <c r="E60">
        <v>0</v>
      </c>
      <c r="F60">
        <v>199</v>
      </c>
      <c r="G60">
        <v>-1</v>
      </c>
    </row>
    <row r="61" spans="1:12">
      <c r="A61" t="s">
        <v>101</v>
      </c>
      <c r="B61" t="s">
        <v>43</v>
      </c>
      <c r="C61" t="s">
        <v>28</v>
      </c>
      <c r="D61">
        <v>0</v>
      </c>
      <c r="E61">
        <v>1</v>
      </c>
      <c r="F61">
        <v>639</v>
      </c>
      <c r="G61">
        <v>3</v>
      </c>
      <c r="I61" t="s">
        <v>101</v>
      </c>
      <c r="J61" t="s">
        <v>102</v>
      </c>
      <c r="K61" t="s">
        <v>103</v>
      </c>
      <c r="L61" t="s">
        <v>104</v>
      </c>
    </row>
    <row r="62" spans="1:12">
      <c r="A62" t="s">
        <v>105</v>
      </c>
      <c r="B62" t="s">
        <v>43</v>
      </c>
      <c r="C62" t="s">
        <v>28</v>
      </c>
      <c r="D62">
        <v>0</v>
      </c>
      <c r="E62">
        <v>1</v>
      </c>
      <c r="F62">
        <v>607</v>
      </c>
      <c r="G62">
        <v>4</v>
      </c>
      <c r="I62" t="s">
        <v>105</v>
      </c>
      <c r="J62" t="s">
        <v>102</v>
      </c>
      <c r="K62" t="s">
        <v>103</v>
      </c>
      <c r="L62" t="s">
        <v>104</v>
      </c>
    </row>
    <row r="63" spans="1:12">
      <c r="A63" t="s">
        <v>106</v>
      </c>
      <c r="B63" t="s">
        <v>43</v>
      </c>
      <c r="C63" t="s">
        <v>28</v>
      </c>
      <c r="D63">
        <v>0</v>
      </c>
      <c r="E63">
        <v>1</v>
      </c>
      <c r="F63">
        <v>411</v>
      </c>
      <c r="G63">
        <v>6</v>
      </c>
      <c r="I63" t="s">
        <v>106</v>
      </c>
      <c r="J63" t="s">
        <v>107</v>
      </c>
      <c r="K63" t="s">
        <v>103</v>
      </c>
      <c r="L63" t="s">
        <v>104</v>
      </c>
    </row>
    <row r="64" spans="1:12">
      <c r="A64" t="s">
        <v>108</v>
      </c>
      <c r="B64" t="s">
        <v>43</v>
      </c>
      <c r="C64" t="s">
        <v>28</v>
      </c>
      <c r="D64">
        <v>0</v>
      </c>
      <c r="E64">
        <v>1</v>
      </c>
      <c r="F64">
        <v>422</v>
      </c>
      <c r="G64">
        <v>7</v>
      </c>
      <c r="I64" t="s">
        <v>108</v>
      </c>
      <c r="J64" t="s">
        <v>107</v>
      </c>
      <c r="K64" t="s">
        <v>103</v>
      </c>
      <c r="L64" t="s">
        <v>104</v>
      </c>
    </row>
    <row r="65" spans="1:12">
      <c r="A65" t="s">
        <v>109</v>
      </c>
      <c r="B65" t="s">
        <v>43</v>
      </c>
      <c r="C65" t="s">
        <v>28</v>
      </c>
      <c r="D65">
        <v>0</v>
      </c>
      <c r="E65">
        <v>1</v>
      </c>
      <c r="F65">
        <v>415</v>
      </c>
      <c r="G65">
        <v>10</v>
      </c>
      <c r="I65" t="s">
        <v>109</v>
      </c>
      <c r="J65" t="s">
        <v>110</v>
      </c>
      <c r="K65" t="s">
        <v>111</v>
      </c>
      <c r="L65" t="s">
        <v>104</v>
      </c>
    </row>
    <row r="66" spans="1:12">
      <c r="A66" t="s">
        <v>112</v>
      </c>
      <c r="B66" t="s">
        <v>43</v>
      </c>
      <c r="C66" t="s">
        <v>28</v>
      </c>
      <c r="D66">
        <v>0</v>
      </c>
      <c r="E66">
        <v>1</v>
      </c>
      <c r="F66">
        <v>345</v>
      </c>
      <c r="G66">
        <v>11</v>
      </c>
      <c r="I66" t="s">
        <v>112</v>
      </c>
      <c r="J66" t="s">
        <v>110</v>
      </c>
      <c r="K66" t="s">
        <v>111</v>
      </c>
      <c r="L66" t="s">
        <v>104</v>
      </c>
    </row>
    <row r="67" spans="1:12">
      <c r="A67" t="s">
        <v>113</v>
      </c>
      <c r="B67" t="s">
        <v>43</v>
      </c>
      <c r="C67" t="s">
        <v>28</v>
      </c>
      <c r="D67">
        <v>0</v>
      </c>
      <c r="E67">
        <v>1</v>
      </c>
      <c r="F67">
        <v>334</v>
      </c>
      <c r="G67">
        <v>13</v>
      </c>
      <c r="I67" t="s">
        <v>113</v>
      </c>
      <c r="J67" t="s">
        <v>114</v>
      </c>
      <c r="K67" t="s">
        <v>111</v>
      </c>
      <c r="L67" t="s">
        <v>104</v>
      </c>
    </row>
    <row r="68" spans="1:12">
      <c r="A68" t="s">
        <v>115</v>
      </c>
      <c r="B68" t="s">
        <v>43</v>
      </c>
      <c r="C68" t="s">
        <v>28</v>
      </c>
      <c r="D68">
        <v>0</v>
      </c>
      <c r="E68">
        <v>1</v>
      </c>
      <c r="F68">
        <v>376</v>
      </c>
      <c r="G68">
        <v>14</v>
      </c>
      <c r="I68" t="s">
        <v>115</v>
      </c>
      <c r="J68" t="s">
        <v>114</v>
      </c>
      <c r="K68" t="s">
        <v>111</v>
      </c>
      <c r="L68" t="s">
        <v>104</v>
      </c>
    </row>
    <row r="69" spans="1:12">
      <c r="A69" t="s">
        <v>116</v>
      </c>
      <c r="B69" t="s">
        <v>43</v>
      </c>
      <c r="C69" t="s">
        <v>28</v>
      </c>
      <c r="D69">
        <v>0</v>
      </c>
      <c r="E69">
        <v>1</v>
      </c>
      <c r="F69">
        <v>634</v>
      </c>
      <c r="G69">
        <v>17</v>
      </c>
      <c r="I69" t="s">
        <v>116</v>
      </c>
      <c r="J69" t="s">
        <v>117</v>
      </c>
      <c r="K69" t="s">
        <v>118</v>
      </c>
      <c r="L69" t="s">
        <v>104</v>
      </c>
    </row>
    <row r="70" spans="1:12">
      <c r="A70" t="s">
        <v>119</v>
      </c>
      <c r="B70" t="s">
        <v>43</v>
      </c>
      <c r="C70" t="s">
        <v>28</v>
      </c>
      <c r="D70">
        <v>0</v>
      </c>
      <c r="E70">
        <v>1</v>
      </c>
      <c r="F70">
        <v>515</v>
      </c>
      <c r="G70">
        <v>19</v>
      </c>
      <c r="I70" t="s">
        <v>119</v>
      </c>
      <c r="J70" t="s">
        <v>117</v>
      </c>
      <c r="K70" t="s">
        <v>118</v>
      </c>
      <c r="L70" t="s">
        <v>104</v>
      </c>
    </row>
    <row r="71" spans="1:12">
      <c r="A71" t="s">
        <v>120</v>
      </c>
      <c r="B71" t="s">
        <v>43</v>
      </c>
      <c r="C71" t="s">
        <v>28</v>
      </c>
      <c r="D71">
        <v>0</v>
      </c>
      <c r="E71">
        <v>1</v>
      </c>
      <c r="F71">
        <v>479</v>
      </c>
      <c r="G71">
        <v>21</v>
      </c>
      <c r="I71" t="s">
        <v>120</v>
      </c>
      <c r="J71" t="s">
        <v>121</v>
      </c>
      <c r="K71" t="s">
        <v>118</v>
      </c>
      <c r="L71" t="s">
        <v>104</v>
      </c>
    </row>
    <row r="72" spans="1:12">
      <c r="A72" t="s">
        <v>122</v>
      </c>
      <c r="B72" t="s">
        <v>43</v>
      </c>
      <c r="C72" t="s">
        <v>28</v>
      </c>
      <c r="D72">
        <v>0</v>
      </c>
      <c r="E72">
        <v>1</v>
      </c>
      <c r="F72">
        <v>522</v>
      </c>
      <c r="G72">
        <v>23</v>
      </c>
      <c r="I72" t="s">
        <v>122</v>
      </c>
      <c r="J72" t="s">
        <v>121</v>
      </c>
      <c r="K72" t="s">
        <v>118</v>
      </c>
      <c r="L72" t="s">
        <v>104</v>
      </c>
    </row>
    <row r="73" spans="1:12">
      <c r="A73" t="s">
        <v>123</v>
      </c>
      <c r="B73" t="s">
        <v>43</v>
      </c>
      <c r="C73" t="s">
        <v>28</v>
      </c>
      <c r="D73">
        <v>0</v>
      </c>
      <c r="E73">
        <v>1</v>
      </c>
      <c r="F73">
        <v>213</v>
      </c>
      <c r="G73">
        <v>26</v>
      </c>
      <c r="I73" t="s">
        <v>123</v>
      </c>
      <c r="J73" t="s">
        <v>124</v>
      </c>
      <c r="K73" t="s">
        <v>60</v>
      </c>
      <c r="L73" t="s">
        <v>61</v>
      </c>
    </row>
    <row r="74" spans="1:12">
      <c r="A74" t="s">
        <v>125</v>
      </c>
      <c r="B74" t="s">
        <v>43</v>
      </c>
      <c r="C74" t="s">
        <v>28</v>
      </c>
      <c r="D74">
        <v>0</v>
      </c>
      <c r="E74">
        <v>1</v>
      </c>
      <c r="F74">
        <v>179</v>
      </c>
      <c r="G74">
        <v>27</v>
      </c>
      <c r="I74" t="s">
        <v>125</v>
      </c>
      <c r="J74" t="s">
        <v>124</v>
      </c>
      <c r="K74" t="s">
        <v>60</v>
      </c>
      <c r="L74" t="s">
        <v>61</v>
      </c>
    </row>
    <row r="75" spans="1:12">
      <c r="A75" t="s">
        <v>102</v>
      </c>
      <c r="B75" t="s">
        <v>66</v>
      </c>
      <c r="C75" t="s">
        <v>126</v>
      </c>
      <c r="D75">
        <v>1</v>
      </c>
      <c r="E75">
        <v>1</v>
      </c>
      <c r="F75">
        <v>1204</v>
      </c>
      <c r="G75">
        <v>-1</v>
      </c>
    </row>
    <row r="76" spans="1:12">
      <c r="A76" t="s">
        <v>107</v>
      </c>
      <c r="B76" t="s">
        <v>66</v>
      </c>
      <c r="C76" t="s">
        <v>126</v>
      </c>
      <c r="D76">
        <v>1</v>
      </c>
      <c r="E76">
        <v>1</v>
      </c>
      <c r="F76">
        <v>1387</v>
      </c>
      <c r="G76">
        <v>-1</v>
      </c>
    </row>
    <row r="77" spans="1:12">
      <c r="A77" t="s">
        <v>110</v>
      </c>
      <c r="B77" t="s">
        <v>66</v>
      </c>
      <c r="C77" t="s">
        <v>126</v>
      </c>
      <c r="D77">
        <v>1</v>
      </c>
      <c r="E77">
        <v>1</v>
      </c>
      <c r="F77">
        <v>642</v>
      </c>
      <c r="G77">
        <v>-1</v>
      </c>
    </row>
    <row r="78" spans="1:12">
      <c r="A78" t="s">
        <v>114</v>
      </c>
      <c r="B78" t="s">
        <v>68</v>
      </c>
      <c r="C78" t="s">
        <v>126</v>
      </c>
      <c r="D78">
        <v>1</v>
      </c>
      <c r="E78">
        <v>1</v>
      </c>
      <c r="F78">
        <v>615</v>
      </c>
      <c r="G78">
        <v>-1</v>
      </c>
    </row>
    <row r="79" spans="1:12">
      <c r="A79" t="s">
        <v>117</v>
      </c>
      <c r="B79" t="s">
        <v>68</v>
      </c>
      <c r="C79" t="s">
        <v>126</v>
      </c>
      <c r="D79">
        <v>1</v>
      </c>
      <c r="E79">
        <v>1</v>
      </c>
      <c r="F79">
        <v>547</v>
      </c>
      <c r="G79">
        <v>-1</v>
      </c>
    </row>
    <row r="80" spans="1:12">
      <c r="A80" t="s">
        <v>121</v>
      </c>
      <c r="B80" t="s">
        <v>69</v>
      </c>
      <c r="C80" t="s">
        <v>126</v>
      </c>
      <c r="D80">
        <v>1</v>
      </c>
      <c r="E80">
        <v>1</v>
      </c>
      <c r="F80">
        <v>531</v>
      </c>
      <c r="G80">
        <v>-1</v>
      </c>
    </row>
    <row r="81" spans="1:13">
      <c r="A81" t="s">
        <v>124</v>
      </c>
      <c r="B81" t="s">
        <v>69</v>
      </c>
      <c r="C81" t="s">
        <v>126</v>
      </c>
      <c r="D81">
        <v>1</v>
      </c>
      <c r="E81">
        <v>1</v>
      </c>
      <c r="F81">
        <v>803</v>
      </c>
      <c r="G81">
        <v>-1</v>
      </c>
    </row>
    <row r="82" spans="1:13">
      <c r="A82" t="s">
        <v>103</v>
      </c>
      <c r="B82" t="s">
        <v>71</v>
      </c>
      <c r="C82" t="s">
        <v>126</v>
      </c>
      <c r="D82">
        <v>1</v>
      </c>
      <c r="E82">
        <v>0</v>
      </c>
      <c r="F82" s="1">
        <f>4379+5</f>
        <v>4384</v>
      </c>
      <c r="G82">
        <v>-1</v>
      </c>
    </row>
    <row r="83" spans="1:13">
      <c r="A83" t="s">
        <v>111</v>
      </c>
      <c r="B83" t="s">
        <v>71</v>
      </c>
      <c r="C83" t="s">
        <v>126</v>
      </c>
      <c r="D83">
        <v>1</v>
      </c>
      <c r="E83">
        <v>0</v>
      </c>
      <c r="F83" s="1">
        <f>5092+5</f>
        <v>5097</v>
      </c>
      <c r="G83">
        <v>-1</v>
      </c>
    </row>
    <row r="84" spans="1:13">
      <c r="A84" t="s">
        <v>118</v>
      </c>
      <c r="B84" t="s">
        <v>99</v>
      </c>
      <c r="C84" t="s">
        <v>126</v>
      </c>
      <c r="D84">
        <v>1</v>
      </c>
      <c r="E84">
        <v>0</v>
      </c>
      <c r="F84" s="1">
        <f>4805+5</f>
        <v>4810</v>
      </c>
      <c r="G84">
        <v>-1</v>
      </c>
    </row>
    <row r="85" spans="1:13">
      <c r="A85" t="s">
        <v>61</v>
      </c>
      <c r="B85" t="s">
        <v>73</v>
      </c>
      <c r="D85">
        <v>0</v>
      </c>
      <c r="E85">
        <v>0</v>
      </c>
      <c r="F85">
        <v>496</v>
      </c>
      <c r="G85">
        <v>-1</v>
      </c>
    </row>
    <row r="86" spans="1:13">
      <c r="A86" t="s">
        <v>127</v>
      </c>
      <c r="B86" t="s">
        <v>43</v>
      </c>
      <c r="C86" t="s">
        <v>28</v>
      </c>
      <c r="D86">
        <v>0</v>
      </c>
      <c r="E86">
        <v>1</v>
      </c>
      <c r="F86">
        <v>719</v>
      </c>
      <c r="G86">
        <v>3</v>
      </c>
      <c r="I86" t="s">
        <v>127</v>
      </c>
      <c r="J86" t="s">
        <v>102</v>
      </c>
      <c r="K86" t="s">
        <v>103</v>
      </c>
      <c r="L86" t="s">
        <v>104</v>
      </c>
    </row>
    <row r="87" spans="1:13">
      <c r="A87" t="s">
        <v>128</v>
      </c>
      <c r="B87" t="s">
        <v>43</v>
      </c>
      <c r="C87" t="s">
        <v>28</v>
      </c>
      <c r="D87">
        <v>0</v>
      </c>
      <c r="E87">
        <v>1</v>
      </c>
      <c r="F87">
        <v>690</v>
      </c>
      <c r="G87">
        <v>4</v>
      </c>
      <c r="I87" t="s">
        <v>128</v>
      </c>
      <c r="J87" t="s">
        <v>102</v>
      </c>
      <c r="K87" t="s">
        <v>103</v>
      </c>
      <c r="L87" t="s">
        <v>104</v>
      </c>
    </row>
    <row r="88" spans="1:13">
      <c r="A88" t="s">
        <v>129</v>
      </c>
      <c r="B88" t="s">
        <v>43</v>
      </c>
      <c r="C88" t="s">
        <v>28</v>
      </c>
      <c r="D88">
        <v>0</v>
      </c>
      <c r="E88">
        <v>1</v>
      </c>
      <c r="F88">
        <v>501</v>
      </c>
      <c r="G88">
        <v>6</v>
      </c>
      <c r="I88" t="s">
        <v>129</v>
      </c>
      <c r="J88" t="s">
        <v>107</v>
      </c>
      <c r="K88" t="s">
        <v>103</v>
      </c>
      <c r="L88" t="s">
        <v>104</v>
      </c>
    </row>
    <row r="89" spans="1:13">
      <c r="A89" t="s">
        <v>130</v>
      </c>
      <c r="B89" t="s">
        <v>43</v>
      </c>
      <c r="C89" t="s">
        <v>28</v>
      </c>
      <c r="D89">
        <v>0</v>
      </c>
      <c r="E89">
        <v>1</v>
      </c>
      <c r="F89">
        <v>506</v>
      </c>
      <c r="G89">
        <v>7</v>
      </c>
      <c r="I89" t="s">
        <v>130</v>
      </c>
      <c r="J89" t="s">
        <v>107</v>
      </c>
      <c r="K89" t="s">
        <v>103</v>
      </c>
      <c r="L89" t="s">
        <v>104</v>
      </c>
    </row>
    <row r="90" spans="1:13">
      <c r="A90" t="s">
        <v>131</v>
      </c>
      <c r="B90" t="s">
        <v>43</v>
      </c>
      <c r="C90" t="s">
        <v>28</v>
      </c>
      <c r="D90">
        <v>0</v>
      </c>
      <c r="E90">
        <v>1</v>
      </c>
      <c r="F90">
        <v>438</v>
      </c>
      <c r="G90">
        <v>11</v>
      </c>
      <c r="I90" t="s">
        <v>131</v>
      </c>
      <c r="J90" t="s">
        <v>110</v>
      </c>
      <c r="K90" t="s">
        <v>111</v>
      </c>
      <c r="L90" t="s">
        <v>104</v>
      </c>
    </row>
    <row r="91" spans="1:13">
      <c r="A91" t="s">
        <v>132</v>
      </c>
      <c r="B91" t="s">
        <v>43</v>
      </c>
      <c r="C91" t="s">
        <v>28</v>
      </c>
      <c r="D91">
        <v>0</v>
      </c>
      <c r="E91">
        <v>1</v>
      </c>
      <c r="F91">
        <v>449</v>
      </c>
      <c r="G91">
        <v>14</v>
      </c>
      <c r="I91" t="s">
        <v>132</v>
      </c>
      <c r="J91" t="s">
        <v>114</v>
      </c>
      <c r="K91" t="s">
        <v>111</v>
      </c>
      <c r="L91" t="s">
        <v>104</v>
      </c>
    </row>
    <row r="92" spans="1:13">
      <c r="A92" t="s">
        <v>104</v>
      </c>
      <c r="B92" t="s">
        <v>73</v>
      </c>
      <c r="D92">
        <v>0</v>
      </c>
      <c r="E92">
        <v>0</v>
      </c>
      <c r="F92">
        <v>499</v>
      </c>
      <c r="G92">
        <v>-1</v>
      </c>
    </row>
    <row r="93" spans="1:13">
      <c r="A93" t="s">
        <v>133</v>
      </c>
      <c r="B93" t="s">
        <v>73</v>
      </c>
      <c r="D93">
        <v>0</v>
      </c>
      <c r="E93">
        <v>0</v>
      </c>
      <c r="F93">
        <v>501</v>
      </c>
      <c r="G93">
        <v>-1</v>
      </c>
    </row>
    <row r="94" spans="1:13">
      <c r="A94" t="s">
        <v>134</v>
      </c>
      <c r="B94" t="s">
        <v>43</v>
      </c>
      <c r="C94" t="s">
        <v>135</v>
      </c>
      <c r="D94">
        <v>0</v>
      </c>
      <c r="E94">
        <v>0</v>
      </c>
      <c r="F94">
        <v>954</v>
      </c>
      <c r="G94">
        <v>3</v>
      </c>
      <c r="I94" t="s">
        <v>134</v>
      </c>
      <c r="J94" t="s">
        <v>136</v>
      </c>
      <c r="K94" t="s">
        <v>137</v>
      </c>
      <c r="L94" t="s">
        <v>138</v>
      </c>
      <c r="M94" t="s">
        <v>133</v>
      </c>
    </row>
    <row r="95" spans="1:13">
      <c r="A95" t="s">
        <v>139</v>
      </c>
      <c r="B95" t="s">
        <v>43</v>
      </c>
      <c r="C95" t="s">
        <v>135</v>
      </c>
      <c r="D95">
        <v>0</v>
      </c>
      <c r="E95">
        <v>0</v>
      </c>
      <c r="F95">
        <v>799</v>
      </c>
      <c r="G95">
        <v>5</v>
      </c>
      <c r="I95" t="s">
        <v>139</v>
      </c>
      <c r="J95" t="s">
        <v>136</v>
      </c>
      <c r="K95" t="s">
        <v>137</v>
      </c>
      <c r="L95" t="s">
        <v>138</v>
      </c>
      <c r="M95" t="s">
        <v>133</v>
      </c>
    </row>
    <row r="96" spans="1:13">
      <c r="A96" t="s">
        <v>140</v>
      </c>
      <c r="B96" t="s">
        <v>43</v>
      </c>
      <c r="C96" t="s">
        <v>135</v>
      </c>
      <c r="D96">
        <v>0</v>
      </c>
      <c r="E96">
        <v>0</v>
      </c>
      <c r="F96">
        <v>775</v>
      </c>
      <c r="G96">
        <v>7</v>
      </c>
      <c r="I96" t="s">
        <v>140</v>
      </c>
      <c r="J96" t="s">
        <v>141</v>
      </c>
      <c r="K96" t="s">
        <v>137</v>
      </c>
      <c r="L96" t="s">
        <v>138</v>
      </c>
      <c r="M96" t="s">
        <v>133</v>
      </c>
    </row>
    <row r="97" spans="1:13">
      <c r="A97" t="s">
        <v>142</v>
      </c>
      <c r="B97" t="s">
        <v>43</v>
      </c>
      <c r="C97" t="s">
        <v>135</v>
      </c>
      <c r="D97">
        <v>0</v>
      </c>
      <c r="E97">
        <v>0</v>
      </c>
      <c r="F97">
        <v>746</v>
      </c>
      <c r="G97">
        <v>9</v>
      </c>
      <c r="I97" t="s">
        <v>142</v>
      </c>
      <c r="J97" t="s">
        <v>141</v>
      </c>
      <c r="K97" t="s">
        <v>137</v>
      </c>
      <c r="L97" t="s">
        <v>138</v>
      </c>
      <c r="M97" t="s">
        <v>133</v>
      </c>
    </row>
    <row r="98" spans="1:13">
      <c r="A98" t="s">
        <v>143</v>
      </c>
      <c r="B98" t="s">
        <v>43</v>
      </c>
      <c r="C98" t="s">
        <v>135</v>
      </c>
      <c r="D98">
        <v>0</v>
      </c>
      <c r="E98">
        <v>0</v>
      </c>
      <c r="F98">
        <v>755</v>
      </c>
      <c r="G98">
        <v>12</v>
      </c>
      <c r="I98" t="s">
        <v>143</v>
      </c>
      <c r="J98" t="s">
        <v>144</v>
      </c>
      <c r="K98" t="s">
        <v>145</v>
      </c>
      <c r="L98" t="s">
        <v>138</v>
      </c>
      <c r="M98" t="s">
        <v>133</v>
      </c>
    </row>
    <row r="99" spans="1:13">
      <c r="A99" t="s">
        <v>146</v>
      </c>
      <c r="B99" t="s">
        <v>43</v>
      </c>
      <c r="C99" t="s">
        <v>135</v>
      </c>
      <c r="D99">
        <v>0</v>
      </c>
      <c r="E99">
        <v>0</v>
      </c>
      <c r="F99">
        <v>685</v>
      </c>
      <c r="G99">
        <v>14</v>
      </c>
      <c r="I99" t="s">
        <v>146</v>
      </c>
      <c r="J99" t="s">
        <v>144</v>
      </c>
      <c r="K99" t="s">
        <v>145</v>
      </c>
      <c r="L99" t="s">
        <v>138</v>
      </c>
      <c r="M99" t="s">
        <v>133</v>
      </c>
    </row>
    <row r="100" spans="1:13">
      <c r="A100" t="s">
        <v>147</v>
      </c>
      <c r="B100" t="s">
        <v>43</v>
      </c>
      <c r="C100" t="s">
        <v>135</v>
      </c>
      <c r="D100">
        <v>0</v>
      </c>
      <c r="E100">
        <v>0</v>
      </c>
      <c r="F100">
        <v>645</v>
      </c>
      <c r="G100">
        <v>16</v>
      </c>
      <c r="I100" t="s">
        <v>147</v>
      </c>
      <c r="J100" t="s">
        <v>148</v>
      </c>
      <c r="K100" t="s">
        <v>145</v>
      </c>
      <c r="L100" t="s">
        <v>138</v>
      </c>
      <c r="M100" t="s">
        <v>133</v>
      </c>
    </row>
    <row r="101" spans="1:13">
      <c r="A101" t="s">
        <v>149</v>
      </c>
      <c r="B101" t="s">
        <v>43</v>
      </c>
      <c r="C101" t="s">
        <v>135</v>
      </c>
      <c r="D101">
        <v>0</v>
      </c>
      <c r="E101">
        <v>0</v>
      </c>
      <c r="F101">
        <v>675</v>
      </c>
      <c r="G101">
        <v>18</v>
      </c>
      <c r="I101" t="s">
        <v>149</v>
      </c>
      <c r="J101" t="s">
        <v>148</v>
      </c>
      <c r="K101" t="s">
        <v>145</v>
      </c>
      <c r="L101" t="s">
        <v>138</v>
      </c>
      <c r="M101" t="s">
        <v>133</v>
      </c>
    </row>
    <row r="102" spans="1:13">
      <c r="A102" t="s">
        <v>150</v>
      </c>
      <c r="B102" t="s">
        <v>43</v>
      </c>
      <c r="C102" t="s">
        <v>135</v>
      </c>
      <c r="D102">
        <v>0</v>
      </c>
      <c r="E102">
        <v>0</v>
      </c>
      <c r="F102">
        <v>512</v>
      </c>
      <c r="G102">
        <v>20</v>
      </c>
      <c r="I102" t="s">
        <v>150</v>
      </c>
      <c r="J102" t="s">
        <v>151</v>
      </c>
      <c r="K102" t="s">
        <v>152</v>
      </c>
      <c r="L102" t="s">
        <v>138</v>
      </c>
      <c r="M102" t="s">
        <v>133</v>
      </c>
    </row>
    <row r="103" spans="1:13">
      <c r="A103" t="s">
        <v>153</v>
      </c>
      <c r="B103" t="s">
        <v>43</v>
      </c>
      <c r="C103" t="s">
        <v>135</v>
      </c>
      <c r="D103">
        <v>0</v>
      </c>
      <c r="E103">
        <v>0</v>
      </c>
      <c r="F103">
        <v>450</v>
      </c>
      <c r="G103">
        <v>22</v>
      </c>
      <c r="I103" t="s">
        <v>153</v>
      </c>
      <c r="J103" t="s">
        <v>151</v>
      </c>
      <c r="K103" t="s">
        <v>152</v>
      </c>
      <c r="L103" t="s">
        <v>138</v>
      </c>
      <c r="M103" t="s">
        <v>133</v>
      </c>
    </row>
    <row r="104" spans="1:13">
      <c r="A104" t="s">
        <v>154</v>
      </c>
      <c r="B104" t="s">
        <v>43</v>
      </c>
      <c r="C104" t="s">
        <v>135</v>
      </c>
      <c r="D104">
        <v>0</v>
      </c>
      <c r="E104">
        <v>0</v>
      </c>
      <c r="F104">
        <v>361</v>
      </c>
      <c r="G104">
        <v>24</v>
      </c>
      <c r="I104" t="s">
        <v>154</v>
      </c>
      <c r="J104" t="s">
        <v>155</v>
      </c>
      <c r="K104" t="s">
        <v>152</v>
      </c>
      <c r="L104" t="s">
        <v>138</v>
      </c>
      <c r="M104" t="s">
        <v>133</v>
      </c>
    </row>
    <row r="105" spans="1:13">
      <c r="A105" t="s">
        <v>156</v>
      </c>
      <c r="B105" t="s">
        <v>43</v>
      </c>
      <c r="C105" t="s">
        <v>135</v>
      </c>
      <c r="D105">
        <v>0</v>
      </c>
      <c r="E105">
        <v>0</v>
      </c>
      <c r="F105">
        <v>376</v>
      </c>
      <c r="G105">
        <v>26</v>
      </c>
      <c r="I105" t="s">
        <v>156</v>
      </c>
      <c r="J105" t="s">
        <v>155</v>
      </c>
      <c r="K105" t="s">
        <v>152</v>
      </c>
      <c r="L105" t="s">
        <v>138</v>
      </c>
      <c r="M105" t="s">
        <v>133</v>
      </c>
    </row>
    <row r="106" spans="1:13">
      <c r="A106" t="s">
        <v>136</v>
      </c>
      <c r="B106" t="s">
        <v>43</v>
      </c>
      <c r="C106" t="s">
        <v>135</v>
      </c>
      <c r="D106">
        <v>0</v>
      </c>
      <c r="E106">
        <v>0</v>
      </c>
      <c r="F106">
        <v>1180</v>
      </c>
      <c r="G106">
        <v>-1</v>
      </c>
    </row>
    <row r="107" spans="1:13">
      <c r="A107" t="s">
        <v>141</v>
      </c>
      <c r="B107" t="s">
        <v>43</v>
      </c>
      <c r="C107" t="s">
        <v>135</v>
      </c>
      <c r="D107">
        <v>0</v>
      </c>
      <c r="E107">
        <v>0</v>
      </c>
      <c r="F107">
        <v>1089</v>
      </c>
      <c r="G107">
        <v>-1</v>
      </c>
    </row>
    <row r="108" spans="1:13">
      <c r="A108" t="s">
        <v>144</v>
      </c>
      <c r="B108" t="s">
        <v>43</v>
      </c>
      <c r="C108" t="s">
        <v>135</v>
      </c>
      <c r="D108">
        <v>0</v>
      </c>
      <c r="E108">
        <v>0</v>
      </c>
      <c r="F108">
        <v>954</v>
      </c>
      <c r="G108">
        <v>-1</v>
      </c>
    </row>
    <row r="109" spans="1:13">
      <c r="A109" t="s">
        <v>148</v>
      </c>
      <c r="B109" t="s">
        <v>43</v>
      </c>
      <c r="C109" t="s">
        <v>135</v>
      </c>
      <c r="D109">
        <v>0</v>
      </c>
      <c r="E109">
        <v>0</v>
      </c>
      <c r="F109">
        <v>959</v>
      </c>
      <c r="G109">
        <v>-1</v>
      </c>
    </row>
    <row r="110" spans="1:13">
      <c r="A110" t="s">
        <v>151</v>
      </c>
      <c r="B110" t="s">
        <v>43</v>
      </c>
      <c r="C110" t="s">
        <v>135</v>
      </c>
      <c r="D110">
        <v>0</v>
      </c>
      <c r="E110">
        <v>0</v>
      </c>
      <c r="F110">
        <v>712</v>
      </c>
      <c r="G110">
        <v>-1</v>
      </c>
    </row>
    <row r="111" spans="1:13">
      <c r="A111" t="s">
        <v>155</v>
      </c>
      <c r="B111" t="s">
        <v>43</v>
      </c>
      <c r="C111" t="s">
        <v>135</v>
      </c>
      <c r="D111">
        <v>0</v>
      </c>
      <c r="E111">
        <v>0</v>
      </c>
      <c r="F111">
        <v>764</v>
      </c>
      <c r="G111">
        <v>-1</v>
      </c>
    </row>
    <row r="112" spans="1:13">
      <c r="A112" t="s">
        <v>137</v>
      </c>
      <c r="B112" t="s">
        <v>157</v>
      </c>
      <c r="C112" t="s">
        <v>135</v>
      </c>
      <c r="D112">
        <v>0</v>
      </c>
      <c r="E112">
        <v>0</v>
      </c>
      <c r="F112">
        <v>2375</v>
      </c>
      <c r="G112">
        <v>-1</v>
      </c>
    </row>
    <row r="113" spans="1:7">
      <c r="A113" t="s">
        <v>145</v>
      </c>
      <c r="B113" t="s">
        <v>157</v>
      </c>
      <c r="C113" t="s">
        <v>135</v>
      </c>
      <c r="D113">
        <v>0</v>
      </c>
      <c r="E113">
        <v>0</v>
      </c>
      <c r="F113">
        <v>2359</v>
      </c>
      <c r="G113">
        <v>-1</v>
      </c>
    </row>
    <row r="114" spans="1:7">
      <c r="A114" t="s">
        <v>152</v>
      </c>
      <c r="B114" t="s">
        <v>157</v>
      </c>
      <c r="C114" t="s">
        <v>135</v>
      </c>
      <c r="D114">
        <v>0</v>
      </c>
      <c r="E114">
        <v>0</v>
      </c>
      <c r="F114">
        <v>2637</v>
      </c>
      <c r="G114">
        <v>-1</v>
      </c>
    </row>
    <row r="115" spans="1:7">
      <c r="A115" t="s">
        <v>138</v>
      </c>
      <c r="B115" t="s">
        <v>158</v>
      </c>
      <c r="C115" t="s">
        <v>135</v>
      </c>
      <c r="D115">
        <v>0</v>
      </c>
      <c r="E115">
        <v>0</v>
      </c>
      <c r="F115" s="1">
        <f>2383+60-50-30-20-15</f>
        <v>2328</v>
      </c>
      <c r="G115">
        <v>-1</v>
      </c>
    </row>
  </sheetData>
  <pageMargins left="0.78740157499999996" right="0.78740157499999996" top="0.984251969" bottom="0.984251969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9"/>
  <sheetViews>
    <sheetView zoomScale="90" zoomScaleNormal="90" zoomScalePageLayoutView="90" workbookViewId="0">
      <selection activeCell="B3" sqref="B3"/>
    </sheetView>
  </sheetViews>
  <sheetFormatPr defaultColWidth="11" defaultRowHeight="15"/>
  <cols>
    <col min="2" max="2" width="19.375" customWidth="1"/>
    <col min="3" max="3" width="14.375" customWidth="1"/>
  </cols>
  <sheetData>
    <row r="1" spans="1:22">
      <c r="A1" t="s">
        <v>0</v>
      </c>
      <c r="B1" t="s">
        <v>159</v>
      </c>
      <c r="N1" s="11" t="s">
        <v>2</v>
      </c>
      <c r="O1" s="11"/>
      <c r="P1" s="11"/>
      <c r="Q1" s="11"/>
      <c r="R1" s="11"/>
      <c r="S1" s="11"/>
      <c r="T1" s="11"/>
      <c r="U1" s="11"/>
      <c r="V1" s="11"/>
    </row>
    <row r="2" spans="1:22">
      <c r="A2" t="s">
        <v>3</v>
      </c>
      <c r="B2" s="7" t="s">
        <v>160</v>
      </c>
      <c r="N2" s="11" t="s">
        <v>5</v>
      </c>
      <c r="O2" s="11"/>
      <c r="P2" s="11"/>
      <c r="Q2" s="11"/>
      <c r="R2" s="11"/>
      <c r="S2" s="11"/>
      <c r="T2" s="11"/>
      <c r="U2" s="11"/>
      <c r="V2" s="11"/>
    </row>
    <row r="3" spans="1:22">
      <c r="A3" t="s">
        <v>6</v>
      </c>
      <c r="N3" s="11" t="s">
        <v>7</v>
      </c>
      <c r="O3" s="11"/>
      <c r="P3" s="11"/>
      <c r="Q3" s="11"/>
      <c r="R3" s="11"/>
      <c r="S3" s="11"/>
      <c r="T3" s="11"/>
      <c r="U3" s="11"/>
      <c r="V3" s="11"/>
    </row>
    <row r="4" spans="1:22">
      <c r="A4" t="s">
        <v>8</v>
      </c>
      <c r="C4" s="7" t="s">
        <v>9</v>
      </c>
      <c r="D4" s="7"/>
      <c r="E4" s="7"/>
      <c r="F4" s="7"/>
      <c r="G4" s="7"/>
      <c r="N4" s="11" t="s">
        <v>10</v>
      </c>
      <c r="O4" s="2"/>
      <c r="P4" s="2"/>
      <c r="Q4" s="2"/>
      <c r="R4" s="2"/>
      <c r="S4" s="2"/>
      <c r="T4" s="2"/>
      <c r="U4" s="2"/>
      <c r="V4" s="2"/>
    </row>
    <row r="5" spans="1:22">
      <c r="C5" s="7" t="s">
        <v>161</v>
      </c>
      <c r="N5" t="s">
        <v>162</v>
      </c>
    </row>
    <row r="6" spans="1:22">
      <c r="A6" t="s">
        <v>12</v>
      </c>
      <c r="B6" t="s">
        <v>13</v>
      </c>
      <c r="C6" t="s">
        <v>14</v>
      </c>
      <c r="D6" t="s">
        <v>163</v>
      </c>
      <c r="E6" t="s">
        <v>15</v>
      </c>
      <c r="F6" t="s">
        <v>16</v>
      </c>
      <c r="G6" t="s">
        <v>18</v>
      </c>
      <c r="N6" s="8" t="s">
        <v>164</v>
      </c>
      <c r="O6" s="8" t="s">
        <v>165</v>
      </c>
      <c r="P6" s="8"/>
      <c r="Q6" s="8"/>
      <c r="R6" s="8"/>
      <c r="S6" s="8"/>
    </row>
    <row r="7" spans="1:22">
      <c r="A7" t="s">
        <v>20</v>
      </c>
      <c r="D7" t="s">
        <v>17</v>
      </c>
      <c r="N7" s="8" t="s">
        <v>166</v>
      </c>
      <c r="O7" s="8"/>
      <c r="P7" s="8"/>
      <c r="Q7" s="8"/>
      <c r="R7" s="8"/>
      <c r="S7" s="8"/>
    </row>
    <row r="8" spans="1:22">
      <c r="I8" t="s">
        <v>22</v>
      </c>
      <c r="J8" t="s">
        <v>23</v>
      </c>
      <c r="K8" t="s">
        <v>24</v>
      </c>
      <c r="N8" s="8"/>
      <c r="O8" s="8" t="s">
        <v>33</v>
      </c>
      <c r="P8" s="8" t="s">
        <v>34</v>
      </c>
      <c r="Q8" s="8" t="s">
        <v>35</v>
      </c>
      <c r="R8" s="8" t="s">
        <v>36</v>
      </c>
      <c r="S8" s="8" t="s">
        <v>37</v>
      </c>
    </row>
    <row r="9" spans="1:22">
      <c r="A9" t="s">
        <v>26</v>
      </c>
      <c r="B9" t="s">
        <v>27</v>
      </c>
      <c r="C9" t="s">
        <v>28</v>
      </c>
      <c r="D9">
        <v>494</v>
      </c>
      <c r="E9">
        <v>0</v>
      </c>
      <c r="F9">
        <v>1</v>
      </c>
      <c r="G9">
        <v>3</v>
      </c>
      <c r="I9" t="s">
        <v>26</v>
      </c>
      <c r="J9" t="s">
        <v>29</v>
      </c>
      <c r="K9" t="s">
        <v>30</v>
      </c>
      <c r="L9" t="s">
        <v>31</v>
      </c>
      <c r="M9" t="s">
        <v>32</v>
      </c>
      <c r="N9" s="8">
        <v>1</v>
      </c>
      <c r="O9" s="8">
        <v>7011</v>
      </c>
      <c r="P9" s="8">
        <v>6918</v>
      </c>
      <c r="Q9" s="8">
        <v>7051</v>
      </c>
      <c r="R9" s="8">
        <v>7133</v>
      </c>
      <c r="S9" s="9">
        <v>7183</v>
      </c>
    </row>
    <row r="10" spans="1:22">
      <c r="A10" t="s">
        <v>38</v>
      </c>
      <c r="B10" t="s">
        <v>27</v>
      </c>
      <c r="C10" t="s">
        <v>28</v>
      </c>
      <c r="D10">
        <v>463</v>
      </c>
      <c r="E10">
        <v>0</v>
      </c>
      <c r="F10">
        <v>1</v>
      </c>
      <c r="G10">
        <v>4</v>
      </c>
      <c r="I10" t="s">
        <v>38</v>
      </c>
      <c r="J10" t="s">
        <v>29</v>
      </c>
      <c r="K10" t="s">
        <v>30</v>
      </c>
      <c r="L10" t="s">
        <v>31</v>
      </c>
      <c r="M10" t="s">
        <v>32</v>
      </c>
      <c r="N10" s="8">
        <v>2</v>
      </c>
      <c r="O10" s="8">
        <v>6979</v>
      </c>
      <c r="P10" s="8">
        <v>6893</v>
      </c>
      <c r="Q10" s="8">
        <v>7017</v>
      </c>
      <c r="R10" s="8">
        <v>7101</v>
      </c>
      <c r="S10" s="9">
        <v>7022</v>
      </c>
    </row>
    <row r="11" spans="1:22">
      <c r="A11" t="s">
        <v>39</v>
      </c>
      <c r="B11" t="s">
        <v>27</v>
      </c>
      <c r="C11" t="s">
        <v>28</v>
      </c>
      <c r="D11">
        <v>460</v>
      </c>
      <c r="E11">
        <v>0</v>
      </c>
      <c r="F11">
        <v>1</v>
      </c>
      <c r="G11">
        <v>6</v>
      </c>
      <c r="I11" t="s">
        <v>39</v>
      </c>
      <c r="J11" t="s">
        <v>40</v>
      </c>
      <c r="K11" t="s">
        <v>30</v>
      </c>
      <c r="L11" t="s">
        <v>31</v>
      </c>
      <c r="M11" t="s">
        <v>32</v>
      </c>
      <c r="N11" s="8">
        <v>3</v>
      </c>
      <c r="O11" s="8">
        <v>6958</v>
      </c>
      <c r="P11" s="8">
        <v>6872</v>
      </c>
      <c r="Q11" s="8">
        <v>7003</v>
      </c>
      <c r="R11" s="8">
        <v>7095</v>
      </c>
      <c r="S11" s="9">
        <v>6904</v>
      </c>
    </row>
    <row r="12" spans="1:22">
      <c r="A12" t="s">
        <v>41</v>
      </c>
      <c r="B12" t="s">
        <v>27</v>
      </c>
      <c r="C12" t="s">
        <v>28</v>
      </c>
      <c r="D12">
        <v>477</v>
      </c>
      <c r="E12">
        <v>0</v>
      </c>
      <c r="F12">
        <v>1</v>
      </c>
      <c r="G12">
        <v>7</v>
      </c>
      <c r="I12" t="s">
        <v>41</v>
      </c>
      <c r="J12" t="s">
        <v>40</v>
      </c>
      <c r="K12" t="s">
        <v>30</v>
      </c>
      <c r="L12" t="s">
        <v>31</v>
      </c>
      <c r="M12" t="s">
        <v>32</v>
      </c>
      <c r="N12" s="8">
        <v>4</v>
      </c>
      <c r="O12" s="8">
        <v>6974</v>
      </c>
      <c r="P12" s="8">
        <v>6876</v>
      </c>
      <c r="Q12" s="8">
        <v>7015</v>
      </c>
      <c r="R12" s="8">
        <v>7101</v>
      </c>
      <c r="S12" s="9">
        <v>6876</v>
      </c>
    </row>
    <row r="13" spans="1:22">
      <c r="A13" t="s">
        <v>42</v>
      </c>
      <c r="B13" t="s">
        <v>43</v>
      </c>
      <c r="C13" t="s">
        <v>28</v>
      </c>
      <c r="D13">
        <v>462</v>
      </c>
      <c r="E13">
        <v>0</v>
      </c>
      <c r="F13">
        <v>1</v>
      </c>
      <c r="G13">
        <v>10</v>
      </c>
      <c r="I13" t="s">
        <v>42</v>
      </c>
      <c r="J13" t="s">
        <v>44</v>
      </c>
      <c r="K13" t="s">
        <v>45</v>
      </c>
      <c r="L13" t="s">
        <v>31</v>
      </c>
      <c r="M13" t="s">
        <v>32</v>
      </c>
      <c r="N13" s="8">
        <v>5</v>
      </c>
      <c r="O13" s="8">
        <v>6901</v>
      </c>
      <c r="P13" s="8">
        <v>6833</v>
      </c>
      <c r="Q13" s="8">
        <v>6974</v>
      </c>
      <c r="R13" s="8">
        <v>6996</v>
      </c>
      <c r="S13" s="9">
        <v>6714</v>
      </c>
    </row>
    <row r="14" spans="1:22">
      <c r="A14" t="s">
        <v>46</v>
      </c>
      <c r="B14" t="s">
        <v>43</v>
      </c>
      <c r="C14" t="s">
        <v>28</v>
      </c>
      <c r="D14">
        <v>414</v>
      </c>
      <c r="E14">
        <v>0</v>
      </c>
      <c r="F14">
        <v>1</v>
      </c>
      <c r="G14">
        <v>11</v>
      </c>
      <c r="I14" t="s">
        <v>46</v>
      </c>
      <c r="J14" t="s">
        <v>44</v>
      </c>
      <c r="K14" t="s">
        <v>45</v>
      </c>
      <c r="L14" t="s">
        <v>31</v>
      </c>
      <c r="M14" t="s">
        <v>32</v>
      </c>
      <c r="N14" s="8">
        <v>6</v>
      </c>
      <c r="O14" s="8">
        <v>6852</v>
      </c>
      <c r="P14" s="8">
        <v>6782</v>
      </c>
      <c r="Q14" s="8">
        <v>6902</v>
      </c>
      <c r="R14" s="8">
        <v>6977</v>
      </c>
      <c r="S14" s="9">
        <v>6612</v>
      </c>
    </row>
    <row r="15" spans="1:22">
      <c r="A15" t="s">
        <v>47</v>
      </c>
      <c r="B15" t="s">
        <v>43</v>
      </c>
      <c r="C15" t="s">
        <v>28</v>
      </c>
      <c r="D15">
        <v>413</v>
      </c>
      <c r="E15">
        <v>0</v>
      </c>
      <c r="F15">
        <v>1</v>
      </c>
      <c r="G15">
        <v>13</v>
      </c>
      <c r="I15" t="s">
        <v>47</v>
      </c>
      <c r="J15" t="s">
        <v>48</v>
      </c>
      <c r="K15" t="s">
        <v>45</v>
      </c>
      <c r="L15" t="s">
        <v>31</v>
      </c>
      <c r="M15" t="s">
        <v>32</v>
      </c>
      <c r="N15" s="8">
        <v>7</v>
      </c>
      <c r="O15" s="8">
        <v>6805</v>
      </c>
      <c r="P15" s="8">
        <v>6753</v>
      </c>
      <c r="Q15" s="8">
        <v>6875</v>
      </c>
      <c r="R15" s="8">
        <v>0</v>
      </c>
      <c r="S15" s="9">
        <v>6564</v>
      </c>
    </row>
    <row r="16" spans="1:22">
      <c r="A16" t="s">
        <v>49</v>
      </c>
      <c r="B16" t="s">
        <v>43</v>
      </c>
      <c r="C16" t="s">
        <v>28</v>
      </c>
      <c r="D16">
        <v>427</v>
      </c>
      <c r="E16">
        <v>0</v>
      </c>
      <c r="F16">
        <v>1</v>
      </c>
      <c r="G16">
        <v>14</v>
      </c>
      <c r="I16" t="s">
        <v>49</v>
      </c>
      <c r="J16" t="s">
        <v>48</v>
      </c>
      <c r="K16" t="s">
        <v>45</v>
      </c>
      <c r="L16" t="s">
        <v>31</v>
      </c>
      <c r="M16" t="s">
        <v>32</v>
      </c>
      <c r="N16" s="8">
        <v>8</v>
      </c>
      <c r="O16" s="8">
        <v>6818</v>
      </c>
      <c r="P16" s="8">
        <v>6772</v>
      </c>
      <c r="Q16" s="8">
        <v>6909</v>
      </c>
      <c r="R16" s="8">
        <v>0</v>
      </c>
      <c r="S16" s="9">
        <v>6607</v>
      </c>
    </row>
    <row r="17" spans="1:19">
      <c r="A17" t="s">
        <v>50</v>
      </c>
      <c r="B17" t="s">
        <v>43</v>
      </c>
      <c r="C17" t="s">
        <v>28</v>
      </c>
      <c r="D17">
        <v>1052</v>
      </c>
      <c r="E17">
        <v>0</v>
      </c>
      <c r="F17">
        <v>1</v>
      </c>
      <c r="G17">
        <v>17</v>
      </c>
      <c r="I17" t="s">
        <v>50</v>
      </c>
      <c r="J17" t="s">
        <v>51</v>
      </c>
      <c r="K17" t="s">
        <v>52</v>
      </c>
      <c r="L17" t="s">
        <v>53</v>
      </c>
      <c r="M17" t="s">
        <v>32</v>
      </c>
      <c r="N17" s="8">
        <v>9</v>
      </c>
      <c r="O17" s="8">
        <v>6683</v>
      </c>
      <c r="P17" s="8">
        <v>6648</v>
      </c>
      <c r="Q17" s="8">
        <v>6776</v>
      </c>
      <c r="R17" s="8">
        <v>0</v>
      </c>
      <c r="S17" s="9">
        <v>6503</v>
      </c>
    </row>
    <row r="18" spans="1:19">
      <c r="A18" t="s">
        <v>54</v>
      </c>
      <c r="B18" t="s">
        <v>43</v>
      </c>
      <c r="C18" t="s">
        <v>28</v>
      </c>
      <c r="D18">
        <v>973</v>
      </c>
      <c r="E18">
        <v>0</v>
      </c>
      <c r="F18">
        <v>1</v>
      </c>
      <c r="G18">
        <v>19</v>
      </c>
      <c r="I18" t="s">
        <v>54</v>
      </c>
      <c r="J18" t="s">
        <v>51</v>
      </c>
      <c r="K18" t="s">
        <v>52</v>
      </c>
      <c r="L18" t="s">
        <v>53</v>
      </c>
      <c r="M18" t="s">
        <v>32</v>
      </c>
      <c r="N18" s="8">
        <v>10</v>
      </c>
      <c r="O18" s="8">
        <v>6603</v>
      </c>
      <c r="P18" s="8">
        <v>6561</v>
      </c>
      <c r="Q18" s="8">
        <v>6665</v>
      </c>
      <c r="R18" s="8">
        <v>0</v>
      </c>
      <c r="S18" s="9">
        <v>6447</v>
      </c>
    </row>
    <row r="19" spans="1:19">
      <c r="A19" t="s">
        <v>55</v>
      </c>
      <c r="B19" t="s">
        <v>43</v>
      </c>
      <c r="C19" t="s">
        <v>28</v>
      </c>
      <c r="D19">
        <v>1057</v>
      </c>
      <c r="E19">
        <v>0</v>
      </c>
      <c r="F19">
        <v>1</v>
      </c>
      <c r="G19">
        <v>21</v>
      </c>
      <c r="I19" t="s">
        <v>55</v>
      </c>
      <c r="J19" t="s">
        <v>56</v>
      </c>
      <c r="K19" t="s">
        <v>52</v>
      </c>
      <c r="L19" t="s">
        <v>53</v>
      </c>
      <c r="M19" t="s">
        <v>32</v>
      </c>
      <c r="N19" s="8">
        <v>11</v>
      </c>
      <c r="O19" s="8">
        <v>6521</v>
      </c>
      <c r="P19" s="8">
        <v>6499</v>
      </c>
      <c r="Q19" s="8">
        <v>6625</v>
      </c>
      <c r="R19" s="8">
        <v>0</v>
      </c>
      <c r="S19" s="9">
        <v>6411</v>
      </c>
    </row>
    <row r="20" spans="1:19">
      <c r="A20" t="s">
        <v>57</v>
      </c>
      <c r="B20" t="s">
        <v>43</v>
      </c>
      <c r="C20" t="s">
        <v>28</v>
      </c>
      <c r="D20">
        <v>997</v>
      </c>
      <c r="E20">
        <v>0</v>
      </c>
      <c r="F20">
        <v>1</v>
      </c>
      <c r="G20">
        <v>23</v>
      </c>
      <c r="I20" t="s">
        <v>57</v>
      </c>
      <c r="J20" t="s">
        <v>56</v>
      </c>
      <c r="K20" t="s">
        <v>52</v>
      </c>
      <c r="L20" t="s">
        <v>53</v>
      </c>
      <c r="M20" t="s">
        <v>32</v>
      </c>
      <c r="N20" s="8">
        <v>12</v>
      </c>
      <c r="O20" s="8">
        <v>6460</v>
      </c>
      <c r="P20" s="8">
        <v>6470</v>
      </c>
      <c r="Q20" s="8">
        <v>6671</v>
      </c>
      <c r="R20" s="8">
        <v>0</v>
      </c>
      <c r="S20" s="9">
        <v>6427</v>
      </c>
    </row>
    <row r="21" spans="1:19">
      <c r="A21" t="s">
        <v>58</v>
      </c>
      <c r="B21" t="s">
        <v>43</v>
      </c>
      <c r="C21" t="s">
        <v>28</v>
      </c>
      <c r="D21">
        <v>359</v>
      </c>
      <c r="E21">
        <v>0</v>
      </c>
      <c r="F21">
        <v>1</v>
      </c>
      <c r="G21">
        <v>26</v>
      </c>
      <c r="I21" t="s">
        <v>58</v>
      </c>
      <c r="J21" t="s">
        <v>59</v>
      </c>
      <c r="K21" t="s">
        <v>60</v>
      </c>
      <c r="L21" t="s">
        <v>61</v>
      </c>
      <c r="N21" s="8">
        <v>13</v>
      </c>
      <c r="O21" s="8">
        <v>6284</v>
      </c>
      <c r="P21" s="8">
        <v>6290</v>
      </c>
      <c r="Q21" s="8">
        <v>6415</v>
      </c>
      <c r="R21" s="8">
        <v>0</v>
      </c>
      <c r="S21" s="8">
        <v>0</v>
      </c>
    </row>
    <row r="22" spans="1:19">
      <c r="A22" t="s">
        <v>62</v>
      </c>
      <c r="B22" t="s">
        <v>43</v>
      </c>
      <c r="C22" t="s">
        <v>28</v>
      </c>
      <c r="D22">
        <v>323</v>
      </c>
      <c r="E22">
        <v>0</v>
      </c>
      <c r="F22">
        <v>1</v>
      </c>
      <c r="G22">
        <v>27</v>
      </c>
      <c r="I22" t="s">
        <v>62</v>
      </c>
      <c r="J22" t="s">
        <v>59</v>
      </c>
      <c r="K22" t="s">
        <v>60</v>
      </c>
      <c r="L22" t="s">
        <v>61</v>
      </c>
      <c r="N22" s="8">
        <v>14</v>
      </c>
      <c r="O22" s="8">
        <v>6247</v>
      </c>
      <c r="P22" s="8">
        <v>6268</v>
      </c>
      <c r="Q22" s="8">
        <v>6378</v>
      </c>
      <c r="R22" s="8">
        <v>0</v>
      </c>
      <c r="S22" s="8">
        <v>0</v>
      </c>
    </row>
    <row r="23" spans="1:19">
      <c r="A23" t="s">
        <v>29</v>
      </c>
      <c r="B23" t="s">
        <v>63</v>
      </c>
      <c r="C23" t="s">
        <v>64</v>
      </c>
      <c r="D23">
        <v>1317</v>
      </c>
      <c r="E23">
        <v>1</v>
      </c>
      <c r="F23">
        <v>1</v>
      </c>
      <c r="G23">
        <v>-1</v>
      </c>
      <c r="N23" t="s">
        <v>65</v>
      </c>
    </row>
    <row r="24" spans="1:19">
      <c r="A24" t="s">
        <v>40</v>
      </c>
      <c r="B24" t="s">
        <v>63</v>
      </c>
      <c r="C24" t="s">
        <v>64</v>
      </c>
      <c r="D24">
        <v>1300</v>
      </c>
      <c r="E24">
        <v>1</v>
      </c>
      <c r="F24">
        <v>1</v>
      </c>
      <c r="G24">
        <v>-1</v>
      </c>
      <c r="N24" s="4" t="s">
        <v>167</v>
      </c>
      <c r="O24" s="4" t="s">
        <v>168</v>
      </c>
      <c r="P24" s="4"/>
      <c r="Q24" s="4"/>
      <c r="R24" s="4"/>
      <c r="S24" s="4"/>
    </row>
    <row r="25" spans="1:19">
      <c r="A25" t="s">
        <v>44</v>
      </c>
      <c r="B25" t="s">
        <v>66</v>
      </c>
      <c r="C25" t="s">
        <v>64</v>
      </c>
      <c r="D25">
        <v>1079</v>
      </c>
      <c r="E25">
        <v>1</v>
      </c>
      <c r="F25">
        <v>1</v>
      </c>
      <c r="G25">
        <v>-1</v>
      </c>
      <c r="N25" s="4"/>
      <c r="O25" s="4" t="s">
        <v>33</v>
      </c>
      <c r="P25" s="4" t="s">
        <v>34</v>
      </c>
      <c r="Q25" s="4" t="s">
        <v>35</v>
      </c>
      <c r="R25" s="4" t="s">
        <v>36</v>
      </c>
      <c r="S25" s="4" t="s">
        <v>37</v>
      </c>
    </row>
    <row r="26" spans="1:19">
      <c r="A26" t="s">
        <v>48</v>
      </c>
      <c r="B26" t="s">
        <v>68</v>
      </c>
      <c r="C26" t="s">
        <v>64</v>
      </c>
      <c r="D26">
        <v>1033</v>
      </c>
      <c r="E26">
        <v>1</v>
      </c>
      <c r="F26">
        <v>1</v>
      </c>
      <c r="G26">
        <v>-1</v>
      </c>
      <c r="N26" s="4">
        <v>1</v>
      </c>
      <c r="O26" s="4">
        <v>7019</v>
      </c>
      <c r="P26" s="4">
        <v>6926</v>
      </c>
      <c r="Q26" s="4">
        <v>7046</v>
      </c>
      <c r="R26" s="4">
        <v>7128</v>
      </c>
      <c r="S26" s="4">
        <v>7198</v>
      </c>
    </row>
    <row r="27" spans="1:19">
      <c r="A27" t="s">
        <v>51</v>
      </c>
      <c r="B27" t="s">
        <v>68</v>
      </c>
      <c r="C27" t="s">
        <v>64</v>
      </c>
      <c r="D27">
        <v>1449</v>
      </c>
      <c r="E27">
        <v>1</v>
      </c>
      <c r="F27">
        <v>1</v>
      </c>
      <c r="G27">
        <v>-1</v>
      </c>
      <c r="N27" s="4">
        <v>2</v>
      </c>
      <c r="O27" s="4">
        <v>6987</v>
      </c>
      <c r="P27" s="4">
        <v>6901</v>
      </c>
      <c r="Q27" s="4">
        <v>7012</v>
      </c>
      <c r="R27" s="4">
        <v>7096</v>
      </c>
      <c r="S27" s="4">
        <v>7037</v>
      </c>
    </row>
    <row r="28" spans="1:19">
      <c r="A28" t="s">
        <v>56</v>
      </c>
      <c r="B28" t="s">
        <v>69</v>
      </c>
      <c r="C28" t="s">
        <v>64</v>
      </c>
      <c r="D28">
        <v>1283</v>
      </c>
      <c r="E28">
        <v>1</v>
      </c>
      <c r="F28">
        <v>1</v>
      </c>
      <c r="G28">
        <v>-1</v>
      </c>
      <c r="N28" s="4">
        <v>3</v>
      </c>
      <c r="O28" s="4">
        <v>6966</v>
      </c>
      <c r="P28" s="4">
        <v>6880</v>
      </c>
      <c r="Q28" s="4">
        <v>6998</v>
      </c>
      <c r="R28" s="4">
        <v>7090</v>
      </c>
      <c r="S28" s="4">
        <v>6919</v>
      </c>
    </row>
    <row r="29" spans="1:19">
      <c r="A29" t="s">
        <v>59</v>
      </c>
      <c r="B29" t="s">
        <v>69</v>
      </c>
      <c r="C29" t="s">
        <v>64</v>
      </c>
      <c r="D29">
        <v>570</v>
      </c>
      <c r="E29">
        <v>1</v>
      </c>
      <c r="F29">
        <v>1</v>
      </c>
      <c r="G29">
        <v>-1</v>
      </c>
      <c r="N29" s="4">
        <v>4</v>
      </c>
      <c r="O29" s="4">
        <v>6982</v>
      </c>
      <c r="P29" s="4">
        <v>6884</v>
      </c>
      <c r="Q29" s="4">
        <v>7010</v>
      </c>
      <c r="R29" s="4">
        <v>7096</v>
      </c>
      <c r="S29" s="4">
        <v>6891</v>
      </c>
    </row>
    <row r="30" spans="1:19">
      <c r="A30" t="s">
        <v>30</v>
      </c>
      <c r="B30" t="s">
        <v>70</v>
      </c>
      <c r="C30" t="s">
        <v>64</v>
      </c>
      <c r="D30">
        <v>4676</v>
      </c>
      <c r="E30">
        <v>1</v>
      </c>
      <c r="F30">
        <v>0</v>
      </c>
      <c r="G30">
        <v>-1</v>
      </c>
      <c r="N30" s="4">
        <v>5</v>
      </c>
      <c r="O30" s="4">
        <v>6909</v>
      </c>
      <c r="P30" s="4">
        <v>6841</v>
      </c>
      <c r="Q30" s="4">
        <v>6969</v>
      </c>
      <c r="R30" s="4">
        <v>6991</v>
      </c>
      <c r="S30" s="4">
        <v>6729</v>
      </c>
    </row>
    <row r="31" spans="1:19">
      <c r="A31" t="s">
        <v>45</v>
      </c>
      <c r="B31" t="s">
        <v>71</v>
      </c>
      <c r="C31" t="s">
        <v>64</v>
      </c>
      <c r="D31">
        <v>4836</v>
      </c>
      <c r="E31">
        <v>1</v>
      </c>
      <c r="F31">
        <v>0</v>
      </c>
      <c r="G31">
        <v>-1</v>
      </c>
      <c r="N31" s="4">
        <v>6</v>
      </c>
      <c r="O31" s="4">
        <v>6860</v>
      </c>
      <c r="P31" s="4">
        <v>6790</v>
      </c>
      <c r="Q31" s="4">
        <v>6897</v>
      </c>
      <c r="R31" s="4">
        <v>6972</v>
      </c>
      <c r="S31" s="4">
        <v>6627</v>
      </c>
    </row>
    <row r="32" spans="1:19">
      <c r="A32" t="s">
        <v>52</v>
      </c>
      <c r="B32" t="s">
        <v>72</v>
      </c>
      <c r="C32" t="s">
        <v>64</v>
      </c>
      <c r="D32">
        <v>3657</v>
      </c>
      <c r="E32">
        <v>1</v>
      </c>
      <c r="F32">
        <v>0</v>
      </c>
      <c r="G32">
        <v>-1</v>
      </c>
      <c r="N32" s="4">
        <v>7</v>
      </c>
      <c r="O32" s="4">
        <v>6813</v>
      </c>
      <c r="P32" s="4">
        <v>6761</v>
      </c>
      <c r="Q32" s="4">
        <v>6870</v>
      </c>
      <c r="R32" s="4">
        <v>0</v>
      </c>
      <c r="S32" s="4">
        <v>6579</v>
      </c>
    </row>
    <row r="33" spans="1:19">
      <c r="A33" t="s">
        <v>74</v>
      </c>
      <c r="B33" t="s">
        <v>73</v>
      </c>
      <c r="C33" t="s">
        <v>28</v>
      </c>
      <c r="D33">
        <v>661</v>
      </c>
      <c r="E33">
        <v>0</v>
      </c>
      <c r="F33">
        <v>1</v>
      </c>
      <c r="G33">
        <v>3</v>
      </c>
      <c r="N33" s="4">
        <v>8</v>
      </c>
      <c r="O33" s="4">
        <v>6826</v>
      </c>
      <c r="P33" s="4">
        <v>6780</v>
      </c>
      <c r="Q33" s="4">
        <v>6904</v>
      </c>
      <c r="R33" s="4">
        <v>0</v>
      </c>
      <c r="S33" s="4">
        <v>6622</v>
      </c>
    </row>
    <row r="34" spans="1:19">
      <c r="A34" t="s">
        <v>77</v>
      </c>
      <c r="B34" t="s">
        <v>73</v>
      </c>
      <c r="C34" t="s">
        <v>28</v>
      </c>
      <c r="D34">
        <v>637</v>
      </c>
      <c r="E34">
        <v>0</v>
      </c>
      <c r="F34">
        <v>1</v>
      </c>
      <c r="G34">
        <v>4</v>
      </c>
      <c r="N34" s="4">
        <v>9</v>
      </c>
      <c r="O34" s="4">
        <v>6683</v>
      </c>
      <c r="P34" s="4">
        <v>6648</v>
      </c>
      <c r="Q34" s="4">
        <v>6771</v>
      </c>
      <c r="R34" s="4">
        <v>0</v>
      </c>
      <c r="S34" s="4">
        <v>6518</v>
      </c>
    </row>
    <row r="35" spans="1:19">
      <c r="A35" t="s">
        <v>78</v>
      </c>
      <c r="B35" t="s">
        <v>27</v>
      </c>
      <c r="C35" t="s">
        <v>28</v>
      </c>
      <c r="D35">
        <v>577</v>
      </c>
      <c r="E35">
        <v>0</v>
      </c>
      <c r="F35">
        <v>1</v>
      </c>
      <c r="G35">
        <v>6</v>
      </c>
      <c r="I35" t="s">
        <v>74</v>
      </c>
      <c r="J35" t="s">
        <v>75</v>
      </c>
      <c r="K35" t="s">
        <v>76</v>
      </c>
      <c r="L35" t="s">
        <v>61</v>
      </c>
      <c r="N35" s="4">
        <v>10</v>
      </c>
      <c r="O35" s="4">
        <v>6603</v>
      </c>
      <c r="P35" s="4">
        <v>6561</v>
      </c>
      <c r="Q35" s="4">
        <v>6660</v>
      </c>
      <c r="R35" s="4">
        <v>0</v>
      </c>
      <c r="S35" s="4">
        <v>6462</v>
      </c>
    </row>
    <row r="36" spans="1:19">
      <c r="A36" t="s">
        <v>80</v>
      </c>
      <c r="B36" t="s">
        <v>43</v>
      </c>
      <c r="C36" t="s">
        <v>28</v>
      </c>
      <c r="D36">
        <v>582</v>
      </c>
      <c r="E36">
        <v>0</v>
      </c>
      <c r="F36">
        <v>1</v>
      </c>
      <c r="G36">
        <v>7</v>
      </c>
      <c r="I36" t="s">
        <v>77</v>
      </c>
      <c r="J36" t="s">
        <v>75</v>
      </c>
      <c r="K36" t="s">
        <v>76</v>
      </c>
      <c r="L36" t="s">
        <v>61</v>
      </c>
      <c r="N36" s="4">
        <v>11</v>
      </c>
      <c r="O36" s="4">
        <v>6521</v>
      </c>
      <c r="P36" s="4">
        <v>6499</v>
      </c>
      <c r="Q36" s="4">
        <v>6620</v>
      </c>
      <c r="R36" s="4">
        <v>0</v>
      </c>
      <c r="S36" s="4">
        <v>6426</v>
      </c>
    </row>
    <row r="37" spans="1:19">
      <c r="A37" t="s">
        <v>81</v>
      </c>
      <c r="B37" t="s">
        <v>43</v>
      </c>
      <c r="C37" t="s">
        <v>28</v>
      </c>
      <c r="D37">
        <v>455</v>
      </c>
      <c r="E37">
        <v>0</v>
      </c>
      <c r="F37">
        <v>1</v>
      </c>
      <c r="G37">
        <v>10</v>
      </c>
      <c r="I37" t="s">
        <v>78</v>
      </c>
      <c r="J37" t="s">
        <v>79</v>
      </c>
      <c r="K37" t="s">
        <v>76</v>
      </c>
      <c r="L37" t="s">
        <v>61</v>
      </c>
      <c r="N37" s="4">
        <v>12</v>
      </c>
      <c r="O37" s="4">
        <v>6460</v>
      </c>
      <c r="P37" s="4">
        <v>6470</v>
      </c>
      <c r="Q37" s="4">
        <v>6666</v>
      </c>
      <c r="R37" s="4">
        <v>0</v>
      </c>
      <c r="S37" s="4">
        <v>6442</v>
      </c>
    </row>
    <row r="38" spans="1:19">
      <c r="A38" t="s">
        <v>84</v>
      </c>
      <c r="B38" t="s">
        <v>43</v>
      </c>
      <c r="C38" t="s">
        <v>28</v>
      </c>
      <c r="D38">
        <v>405</v>
      </c>
      <c r="E38">
        <v>0</v>
      </c>
      <c r="F38">
        <v>1</v>
      </c>
      <c r="G38">
        <v>11</v>
      </c>
      <c r="I38" t="s">
        <v>80</v>
      </c>
      <c r="J38" t="s">
        <v>79</v>
      </c>
      <c r="K38" t="s">
        <v>76</v>
      </c>
      <c r="L38" t="s">
        <v>61</v>
      </c>
      <c r="N38" s="4">
        <v>13</v>
      </c>
      <c r="O38" s="4">
        <v>6274</v>
      </c>
      <c r="P38" s="4">
        <v>6280</v>
      </c>
      <c r="Q38" s="4">
        <v>6405</v>
      </c>
      <c r="R38" s="4">
        <v>0</v>
      </c>
      <c r="S38" s="4">
        <v>0</v>
      </c>
    </row>
    <row r="39" spans="1:19">
      <c r="A39" t="s">
        <v>85</v>
      </c>
      <c r="B39" t="s">
        <v>43</v>
      </c>
      <c r="C39" t="s">
        <v>28</v>
      </c>
      <c r="D39">
        <v>405</v>
      </c>
      <c r="E39">
        <v>0</v>
      </c>
      <c r="F39">
        <v>1</v>
      </c>
      <c r="G39">
        <v>13</v>
      </c>
      <c r="I39" t="s">
        <v>81</v>
      </c>
      <c r="J39" t="s">
        <v>82</v>
      </c>
      <c r="K39" t="s">
        <v>83</v>
      </c>
      <c r="L39" t="s">
        <v>61</v>
      </c>
      <c r="N39" s="4">
        <v>14</v>
      </c>
      <c r="O39" s="4">
        <v>6237</v>
      </c>
      <c r="P39" s="4">
        <v>6258</v>
      </c>
      <c r="Q39" s="4">
        <v>6368</v>
      </c>
      <c r="R39" s="4">
        <v>0</v>
      </c>
      <c r="S39" s="4">
        <v>0</v>
      </c>
    </row>
    <row r="40" spans="1:19">
      <c r="A40" t="s">
        <v>87</v>
      </c>
      <c r="B40" t="s">
        <v>43</v>
      </c>
      <c r="C40" t="s">
        <v>28</v>
      </c>
      <c r="D40">
        <v>425</v>
      </c>
      <c r="E40">
        <v>0</v>
      </c>
      <c r="F40">
        <v>1</v>
      </c>
      <c r="G40">
        <v>14</v>
      </c>
      <c r="I40" t="s">
        <v>84</v>
      </c>
      <c r="J40" t="s">
        <v>82</v>
      </c>
      <c r="K40" t="s">
        <v>83</v>
      </c>
      <c r="L40" t="s">
        <v>61</v>
      </c>
    </row>
    <row r="41" spans="1:19">
      <c r="A41" t="s">
        <v>88</v>
      </c>
      <c r="B41" t="s">
        <v>43</v>
      </c>
      <c r="C41" t="s">
        <v>28</v>
      </c>
      <c r="D41">
        <v>1034</v>
      </c>
      <c r="E41">
        <v>0</v>
      </c>
      <c r="F41">
        <v>1</v>
      </c>
      <c r="G41">
        <v>17</v>
      </c>
      <c r="I41" t="s">
        <v>85</v>
      </c>
      <c r="J41" t="s">
        <v>86</v>
      </c>
      <c r="K41" t="s">
        <v>83</v>
      </c>
      <c r="L41" t="s">
        <v>61</v>
      </c>
    </row>
    <row r="42" spans="1:19">
      <c r="A42" t="s">
        <v>91</v>
      </c>
      <c r="B42" t="s">
        <v>43</v>
      </c>
      <c r="C42" t="s">
        <v>28</v>
      </c>
      <c r="D42">
        <v>948</v>
      </c>
      <c r="E42">
        <v>0</v>
      </c>
      <c r="F42">
        <v>1</v>
      </c>
      <c r="G42">
        <v>19</v>
      </c>
      <c r="I42" t="s">
        <v>87</v>
      </c>
      <c r="J42" t="s">
        <v>86</v>
      </c>
      <c r="K42" t="s">
        <v>83</v>
      </c>
      <c r="L42" t="s">
        <v>61</v>
      </c>
    </row>
    <row r="43" spans="1:19">
      <c r="A43" t="s">
        <v>92</v>
      </c>
      <c r="B43" t="s">
        <v>43</v>
      </c>
      <c r="C43" t="s">
        <v>28</v>
      </c>
      <c r="D43">
        <v>1043</v>
      </c>
      <c r="E43">
        <v>0</v>
      </c>
      <c r="F43">
        <v>1</v>
      </c>
      <c r="G43">
        <v>21</v>
      </c>
      <c r="I43" t="s">
        <v>88</v>
      </c>
      <c r="J43" t="s">
        <v>89</v>
      </c>
      <c r="K43" t="s">
        <v>90</v>
      </c>
      <c r="L43" t="s">
        <v>61</v>
      </c>
    </row>
    <row r="44" spans="1:19">
      <c r="A44" t="s">
        <v>94</v>
      </c>
      <c r="B44" t="s">
        <v>43</v>
      </c>
      <c r="C44" t="s">
        <v>28</v>
      </c>
      <c r="D44">
        <v>1015</v>
      </c>
      <c r="E44">
        <v>0</v>
      </c>
      <c r="F44">
        <v>1</v>
      </c>
      <c r="G44">
        <v>23</v>
      </c>
      <c r="I44" t="s">
        <v>91</v>
      </c>
      <c r="J44" t="s">
        <v>89</v>
      </c>
      <c r="K44" t="s">
        <v>90</v>
      </c>
      <c r="L44" t="s">
        <v>61</v>
      </c>
    </row>
    <row r="45" spans="1:19">
      <c r="A45" t="s">
        <v>95</v>
      </c>
      <c r="B45" t="s">
        <v>43</v>
      </c>
      <c r="C45" t="s">
        <v>28</v>
      </c>
      <c r="D45">
        <v>245</v>
      </c>
      <c r="E45">
        <v>0</v>
      </c>
      <c r="F45">
        <v>1</v>
      </c>
      <c r="G45">
        <v>26</v>
      </c>
      <c r="I45" t="s">
        <v>92</v>
      </c>
      <c r="J45" t="s">
        <v>93</v>
      </c>
      <c r="K45" t="s">
        <v>90</v>
      </c>
      <c r="L45" t="s">
        <v>61</v>
      </c>
    </row>
    <row r="46" spans="1:19">
      <c r="A46" t="s">
        <v>97</v>
      </c>
      <c r="B46" t="s">
        <v>43</v>
      </c>
      <c r="C46" t="s">
        <v>28</v>
      </c>
      <c r="D46">
        <v>224</v>
      </c>
      <c r="E46">
        <v>0</v>
      </c>
      <c r="F46">
        <v>1</v>
      </c>
      <c r="G46">
        <v>27</v>
      </c>
      <c r="I46" t="s">
        <v>94</v>
      </c>
      <c r="J46" t="s">
        <v>93</v>
      </c>
      <c r="K46" t="s">
        <v>90</v>
      </c>
      <c r="L46" t="s">
        <v>61</v>
      </c>
    </row>
    <row r="47" spans="1:19">
      <c r="A47" t="s">
        <v>75</v>
      </c>
      <c r="B47" t="s">
        <v>43</v>
      </c>
      <c r="C47" t="s">
        <v>98</v>
      </c>
      <c r="D47">
        <v>1636</v>
      </c>
      <c r="E47">
        <v>1</v>
      </c>
      <c r="F47">
        <v>1</v>
      </c>
      <c r="G47">
        <v>-1</v>
      </c>
      <c r="I47" t="s">
        <v>95</v>
      </c>
      <c r="J47" t="s">
        <v>96</v>
      </c>
      <c r="K47" t="s">
        <v>60</v>
      </c>
      <c r="L47" t="s">
        <v>61</v>
      </c>
    </row>
    <row r="48" spans="1:19">
      <c r="A48" t="s">
        <v>79</v>
      </c>
      <c r="B48" t="s">
        <v>43</v>
      </c>
      <c r="C48" t="s">
        <v>98</v>
      </c>
      <c r="D48">
        <v>1676</v>
      </c>
      <c r="E48">
        <v>1</v>
      </c>
      <c r="F48">
        <v>1</v>
      </c>
      <c r="G48">
        <v>-1</v>
      </c>
      <c r="I48" t="s">
        <v>97</v>
      </c>
      <c r="J48" t="s">
        <v>96</v>
      </c>
      <c r="K48" t="s">
        <v>60</v>
      </c>
      <c r="L48" t="s">
        <v>61</v>
      </c>
    </row>
    <row r="49" spans="1:7">
      <c r="A49" t="s">
        <v>82</v>
      </c>
      <c r="B49" t="s">
        <v>63</v>
      </c>
      <c r="C49" t="s">
        <v>98</v>
      </c>
      <c r="D49">
        <v>970</v>
      </c>
      <c r="E49">
        <v>1</v>
      </c>
      <c r="F49">
        <v>1</v>
      </c>
      <c r="G49">
        <v>-1</v>
      </c>
    </row>
    <row r="50" spans="1:7">
      <c r="A50" t="s">
        <v>86</v>
      </c>
      <c r="B50" t="s">
        <v>66</v>
      </c>
      <c r="C50" t="s">
        <v>98</v>
      </c>
      <c r="D50" s="5">
        <f>935+6</f>
        <v>941</v>
      </c>
      <c r="E50">
        <v>1</v>
      </c>
      <c r="F50">
        <v>1</v>
      </c>
      <c r="G50">
        <v>-1</v>
      </c>
    </row>
    <row r="51" spans="1:7">
      <c r="A51" t="s">
        <v>89</v>
      </c>
      <c r="B51" t="s">
        <v>66</v>
      </c>
      <c r="C51" t="s">
        <v>98</v>
      </c>
      <c r="D51">
        <v>1210</v>
      </c>
      <c r="E51">
        <v>1</v>
      </c>
      <c r="F51">
        <v>1</v>
      </c>
      <c r="G51">
        <v>-1</v>
      </c>
    </row>
    <row r="52" spans="1:7">
      <c r="A52" t="s">
        <v>93</v>
      </c>
      <c r="B52" t="s">
        <v>68</v>
      </c>
      <c r="C52" t="s">
        <v>98</v>
      </c>
      <c r="D52">
        <v>1053</v>
      </c>
      <c r="E52">
        <v>1</v>
      </c>
      <c r="F52">
        <v>1</v>
      </c>
      <c r="G52">
        <v>-1</v>
      </c>
    </row>
    <row r="53" spans="1:7">
      <c r="A53" t="s">
        <v>96</v>
      </c>
      <c r="B53" t="s">
        <v>68</v>
      </c>
      <c r="C53" t="s">
        <v>98</v>
      </c>
      <c r="D53">
        <v>692</v>
      </c>
      <c r="E53">
        <v>1</v>
      </c>
      <c r="F53">
        <v>1</v>
      </c>
      <c r="G53">
        <v>-1</v>
      </c>
    </row>
    <row r="54" spans="1:7">
      <c r="A54" t="s">
        <v>76</v>
      </c>
      <c r="B54" t="s">
        <v>69</v>
      </c>
      <c r="C54" t="s">
        <v>98</v>
      </c>
      <c r="D54">
        <v>4097</v>
      </c>
      <c r="E54">
        <v>1</v>
      </c>
      <c r="F54">
        <v>0</v>
      </c>
      <c r="G54">
        <v>-1</v>
      </c>
    </row>
    <row r="55" spans="1:7">
      <c r="A55" t="s">
        <v>83</v>
      </c>
      <c r="B55" t="s">
        <v>69</v>
      </c>
      <c r="C55" t="s">
        <v>98</v>
      </c>
      <c r="D55">
        <v>4884</v>
      </c>
      <c r="E55">
        <v>1</v>
      </c>
      <c r="F55">
        <v>0</v>
      </c>
      <c r="G55">
        <v>-1</v>
      </c>
    </row>
    <row r="56" spans="1:7">
      <c r="A56" t="s">
        <v>90</v>
      </c>
      <c r="B56" t="s">
        <v>70</v>
      </c>
      <c r="C56" t="s">
        <v>98</v>
      </c>
      <c r="D56">
        <v>3879</v>
      </c>
      <c r="E56">
        <v>1</v>
      </c>
      <c r="F56">
        <v>0</v>
      </c>
      <c r="G56">
        <v>-1</v>
      </c>
    </row>
    <row r="57" spans="1:7">
      <c r="A57" t="s">
        <v>60</v>
      </c>
      <c r="B57" t="s">
        <v>71</v>
      </c>
      <c r="C57" t="s">
        <v>98</v>
      </c>
      <c r="D57" s="1">
        <f>4827+12</f>
        <v>4839</v>
      </c>
      <c r="E57">
        <v>1</v>
      </c>
      <c r="F57">
        <v>0</v>
      </c>
      <c r="G57">
        <v>-1</v>
      </c>
    </row>
    <row r="58" spans="1:7">
      <c r="A58" t="s">
        <v>101</v>
      </c>
      <c r="B58" t="s">
        <v>99</v>
      </c>
      <c r="C58" t="s">
        <v>28</v>
      </c>
      <c r="D58">
        <v>669</v>
      </c>
      <c r="E58">
        <v>0</v>
      </c>
      <c r="F58">
        <v>1</v>
      </c>
      <c r="G58">
        <v>3</v>
      </c>
    </row>
    <row r="59" spans="1:7">
      <c r="A59" t="s">
        <v>105</v>
      </c>
      <c r="B59" t="s">
        <v>100</v>
      </c>
      <c r="C59" t="s">
        <v>28</v>
      </c>
      <c r="D59">
        <v>636</v>
      </c>
      <c r="E59">
        <v>0</v>
      </c>
      <c r="F59">
        <v>1</v>
      </c>
      <c r="G59">
        <v>4</v>
      </c>
    </row>
    <row r="60" spans="1:7">
      <c r="A60" t="s">
        <v>106</v>
      </c>
      <c r="B60" t="s">
        <v>43</v>
      </c>
      <c r="C60" t="s">
        <v>28</v>
      </c>
      <c r="D60">
        <v>430</v>
      </c>
      <c r="E60">
        <v>0</v>
      </c>
      <c r="F60">
        <v>1</v>
      </c>
      <c r="G60">
        <v>6</v>
      </c>
    </row>
    <row r="61" spans="1:7">
      <c r="A61" t="s">
        <v>108</v>
      </c>
      <c r="B61" t="s">
        <v>43</v>
      </c>
      <c r="C61" t="s">
        <v>28</v>
      </c>
      <c r="D61">
        <v>443</v>
      </c>
      <c r="E61">
        <v>0</v>
      </c>
      <c r="F61">
        <v>1</v>
      </c>
      <c r="G61">
        <v>7</v>
      </c>
    </row>
    <row r="62" spans="1:7">
      <c r="A62" t="s">
        <v>109</v>
      </c>
      <c r="B62" t="s">
        <v>43</v>
      </c>
      <c r="C62" t="s">
        <v>28</v>
      </c>
      <c r="D62">
        <v>432</v>
      </c>
      <c r="E62">
        <v>0</v>
      </c>
      <c r="F62">
        <v>1</v>
      </c>
      <c r="G62">
        <v>10</v>
      </c>
    </row>
    <row r="63" spans="1:7">
      <c r="A63" t="s">
        <v>112</v>
      </c>
      <c r="B63" t="s">
        <v>43</v>
      </c>
      <c r="C63" t="s">
        <v>28</v>
      </c>
      <c r="D63">
        <v>361</v>
      </c>
      <c r="E63">
        <v>0</v>
      </c>
      <c r="F63">
        <v>1</v>
      </c>
      <c r="G63">
        <v>11</v>
      </c>
    </row>
    <row r="64" spans="1:7">
      <c r="A64" t="s">
        <v>113</v>
      </c>
      <c r="B64" t="s">
        <v>43</v>
      </c>
      <c r="C64" t="s">
        <v>28</v>
      </c>
      <c r="D64">
        <v>358</v>
      </c>
      <c r="E64">
        <v>0</v>
      </c>
      <c r="F64">
        <v>1</v>
      </c>
      <c r="G64">
        <v>13</v>
      </c>
    </row>
    <row r="65" spans="1:7">
      <c r="A65" t="s">
        <v>115</v>
      </c>
      <c r="B65" t="s">
        <v>43</v>
      </c>
      <c r="C65" t="s">
        <v>28</v>
      </c>
      <c r="D65">
        <v>393</v>
      </c>
      <c r="E65">
        <v>0</v>
      </c>
      <c r="F65">
        <v>1</v>
      </c>
      <c r="G65">
        <v>14</v>
      </c>
    </row>
    <row r="66" spans="1:7">
      <c r="A66" t="s">
        <v>116</v>
      </c>
      <c r="B66" t="s">
        <v>43</v>
      </c>
      <c r="C66" t="s">
        <v>28</v>
      </c>
      <c r="D66">
        <v>663</v>
      </c>
      <c r="E66">
        <v>0</v>
      </c>
      <c r="F66">
        <v>1</v>
      </c>
      <c r="G66">
        <v>17</v>
      </c>
    </row>
    <row r="67" spans="1:7">
      <c r="A67" t="s">
        <v>119</v>
      </c>
      <c r="B67" t="s">
        <v>43</v>
      </c>
      <c r="C67" t="s">
        <v>28</v>
      </c>
      <c r="D67">
        <v>553</v>
      </c>
      <c r="E67">
        <v>0</v>
      </c>
      <c r="F67">
        <v>1</v>
      </c>
      <c r="G67">
        <v>19</v>
      </c>
    </row>
    <row r="68" spans="1:7">
      <c r="A68" t="s">
        <v>120</v>
      </c>
      <c r="B68" t="s">
        <v>43</v>
      </c>
      <c r="C68" t="s">
        <v>28</v>
      </c>
      <c r="D68">
        <v>498</v>
      </c>
      <c r="E68">
        <v>0</v>
      </c>
      <c r="F68">
        <v>1</v>
      </c>
      <c r="G68">
        <v>21</v>
      </c>
    </row>
    <row r="69" spans="1:7">
      <c r="A69" t="s">
        <v>122</v>
      </c>
      <c r="B69" t="s">
        <v>43</v>
      </c>
      <c r="C69" t="s">
        <v>28</v>
      </c>
      <c r="D69">
        <v>545</v>
      </c>
      <c r="E69">
        <v>0</v>
      </c>
      <c r="F69">
        <v>1</v>
      </c>
      <c r="G69">
        <v>23</v>
      </c>
    </row>
    <row r="70" spans="1:7">
      <c r="A70" t="s">
        <v>123</v>
      </c>
      <c r="B70" t="s">
        <v>43</v>
      </c>
      <c r="C70" t="s">
        <v>28</v>
      </c>
      <c r="D70">
        <v>224</v>
      </c>
      <c r="E70">
        <v>0</v>
      </c>
      <c r="F70">
        <v>1</v>
      </c>
      <c r="G70">
        <v>26</v>
      </c>
    </row>
    <row r="71" spans="1:7">
      <c r="A71" t="s">
        <v>125</v>
      </c>
      <c r="B71" t="s">
        <v>43</v>
      </c>
      <c r="C71" t="s">
        <v>28</v>
      </c>
      <c r="D71">
        <v>188</v>
      </c>
      <c r="E71">
        <v>0</v>
      </c>
      <c r="F71">
        <v>1</v>
      </c>
      <c r="G71">
        <v>27</v>
      </c>
    </row>
    <row r="72" spans="1:7">
      <c r="A72" t="s">
        <v>102</v>
      </c>
      <c r="B72" t="s">
        <v>66</v>
      </c>
      <c r="C72" t="s">
        <v>126</v>
      </c>
      <c r="D72">
        <v>1260</v>
      </c>
      <c r="E72">
        <v>1</v>
      </c>
      <c r="F72">
        <v>1</v>
      </c>
      <c r="G72">
        <v>-1</v>
      </c>
    </row>
    <row r="73" spans="1:7">
      <c r="A73" t="s">
        <v>107</v>
      </c>
      <c r="B73" t="s">
        <v>66</v>
      </c>
      <c r="C73" t="s">
        <v>126</v>
      </c>
      <c r="D73">
        <v>1453</v>
      </c>
      <c r="E73">
        <v>1</v>
      </c>
      <c r="F73">
        <v>1</v>
      </c>
      <c r="G73">
        <v>-1</v>
      </c>
    </row>
    <row r="74" spans="1:7">
      <c r="A74" t="s">
        <v>110</v>
      </c>
      <c r="B74" t="s">
        <v>66</v>
      </c>
      <c r="C74" t="s">
        <v>126</v>
      </c>
      <c r="D74">
        <v>679</v>
      </c>
      <c r="E74">
        <v>1</v>
      </c>
      <c r="F74">
        <v>1</v>
      </c>
      <c r="G74">
        <v>-1</v>
      </c>
    </row>
    <row r="75" spans="1:7">
      <c r="A75" t="s">
        <v>114</v>
      </c>
      <c r="B75" t="s">
        <v>68</v>
      </c>
      <c r="C75" t="s">
        <v>126</v>
      </c>
      <c r="D75" s="5">
        <f>643+12</f>
        <v>655</v>
      </c>
      <c r="E75">
        <v>1</v>
      </c>
      <c r="F75">
        <v>1</v>
      </c>
      <c r="G75">
        <v>-1</v>
      </c>
    </row>
    <row r="76" spans="1:7">
      <c r="A76" t="s">
        <v>117</v>
      </c>
      <c r="B76" t="s">
        <v>68</v>
      </c>
      <c r="C76" t="s">
        <v>126</v>
      </c>
      <c r="D76">
        <v>555</v>
      </c>
      <c r="E76">
        <v>1</v>
      </c>
      <c r="F76">
        <v>1</v>
      </c>
      <c r="G76">
        <v>-1</v>
      </c>
    </row>
    <row r="77" spans="1:7">
      <c r="A77" t="s">
        <v>121</v>
      </c>
      <c r="B77" t="s">
        <v>69</v>
      </c>
      <c r="C77" t="s">
        <v>126</v>
      </c>
      <c r="D77">
        <v>570</v>
      </c>
      <c r="E77">
        <v>1</v>
      </c>
      <c r="F77">
        <v>1</v>
      </c>
      <c r="G77">
        <v>-1</v>
      </c>
    </row>
    <row r="78" spans="1:7">
      <c r="A78" t="s">
        <v>124</v>
      </c>
      <c r="B78" t="s">
        <v>69</v>
      </c>
      <c r="C78" t="s">
        <v>126</v>
      </c>
      <c r="D78">
        <v>840</v>
      </c>
      <c r="E78">
        <v>1</v>
      </c>
      <c r="F78">
        <v>1</v>
      </c>
      <c r="G78">
        <v>-1</v>
      </c>
    </row>
    <row r="79" spans="1:7">
      <c r="A79" t="s">
        <v>103</v>
      </c>
      <c r="B79" t="s">
        <v>71</v>
      </c>
      <c r="C79" t="s">
        <v>126</v>
      </c>
      <c r="D79" s="1">
        <f>4604+5</f>
        <v>4609</v>
      </c>
      <c r="E79">
        <v>1</v>
      </c>
      <c r="F79">
        <v>0</v>
      </c>
      <c r="G79">
        <v>-1</v>
      </c>
    </row>
    <row r="80" spans="1:7">
      <c r="A80" t="s">
        <v>111</v>
      </c>
      <c r="B80" t="s">
        <v>71</v>
      </c>
      <c r="C80" t="s">
        <v>126</v>
      </c>
      <c r="D80" s="1">
        <f>5345+5</f>
        <v>5350</v>
      </c>
      <c r="E80">
        <v>1</v>
      </c>
      <c r="F80">
        <v>0</v>
      </c>
      <c r="G80">
        <v>-1</v>
      </c>
    </row>
    <row r="81" spans="1:13">
      <c r="A81" t="s">
        <v>118</v>
      </c>
      <c r="B81" t="s">
        <v>99</v>
      </c>
      <c r="C81" t="s">
        <v>126</v>
      </c>
      <c r="D81" s="1">
        <f>5039+5</f>
        <v>5044</v>
      </c>
      <c r="E81">
        <v>1</v>
      </c>
      <c r="F81">
        <v>0</v>
      </c>
      <c r="G81">
        <v>-1</v>
      </c>
    </row>
    <row r="82" spans="1:13">
      <c r="A82" t="s">
        <v>127</v>
      </c>
      <c r="B82" t="s">
        <v>43</v>
      </c>
      <c r="C82" t="s">
        <v>28</v>
      </c>
      <c r="D82">
        <v>753</v>
      </c>
      <c r="E82">
        <v>0</v>
      </c>
      <c r="F82">
        <v>1</v>
      </c>
      <c r="G82">
        <v>3</v>
      </c>
    </row>
    <row r="83" spans="1:13">
      <c r="A83" t="s">
        <v>128</v>
      </c>
      <c r="B83" t="s">
        <v>43</v>
      </c>
      <c r="C83" t="s">
        <v>28</v>
      </c>
      <c r="D83">
        <v>722</v>
      </c>
      <c r="E83">
        <v>0</v>
      </c>
      <c r="F83">
        <v>1</v>
      </c>
      <c r="G83">
        <v>4</v>
      </c>
    </row>
    <row r="84" spans="1:13">
      <c r="A84" t="s">
        <v>129</v>
      </c>
      <c r="B84" t="s">
        <v>43</v>
      </c>
      <c r="C84" t="s">
        <v>28</v>
      </c>
      <c r="D84">
        <v>524</v>
      </c>
      <c r="E84">
        <v>0</v>
      </c>
      <c r="F84">
        <v>1</v>
      </c>
      <c r="G84">
        <v>6</v>
      </c>
    </row>
    <row r="85" spans="1:13">
      <c r="A85" t="s">
        <v>130</v>
      </c>
      <c r="B85" t="s">
        <v>43</v>
      </c>
      <c r="C85" t="s">
        <v>28</v>
      </c>
      <c r="D85">
        <v>531</v>
      </c>
      <c r="E85">
        <v>0</v>
      </c>
      <c r="F85">
        <v>1</v>
      </c>
      <c r="G85">
        <v>7</v>
      </c>
    </row>
    <row r="86" spans="1:13">
      <c r="A86" t="s">
        <v>131</v>
      </c>
      <c r="B86" t="s">
        <v>43</v>
      </c>
      <c r="C86" t="s">
        <v>28</v>
      </c>
      <c r="D86">
        <v>456</v>
      </c>
      <c r="E86">
        <v>0</v>
      </c>
      <c r="F86">
        <v>1</v>
      </c>
      <c r="G86">
        <v>11</v>
      </c>
      <c r="I86" t="s">
        <v>127</v>
      </c>
      <c r="J86" t="s">
        <v>102</v>
      </c>
      <c r="K86" t="s">
        <v>103</v>
      </c>
      <c r="L86" t="s">
        <v>104</v>
      </c>
    </row>
    <row r="87" spans="1:13">
      <c r="A87" t="s">
        <v>132</v>
      </c>
      <c r="B87" t="s">
        <v>43</v>
      </c>
      <c r="C87" t="s">
        <v>28</v>
      </c>
      <c r="D87">
        <v>462</v>
      </c>
      <c r="E87">
        <v>0</v>
      </c>
      <c r="F87">
        <v>1</v>
      </c>
      <c r="G87">
        <v>14</v>
      </c>
      <c r="I87" t="s">
        <v>128</v>
      </c>
      <c r="J87" t="s">
        <v>102</v>
      </c>
      <c r="K87" t="s">
        <v>103</v>
      </c>
      <c r="L87" t="s">
        <v>104</v>
      </c>
    </row>
    <row r="88" spans="1:13">
      <c r="A88" t="s">
        <v>134</v>
      </c>
      <c r="B88" t="s">
        <v>43</v>
      </c>
      <c r="C88" t="s">
        <v>135</v>
      </c>
      <c r="D88">
        <v>998</v>
      </c>
      <c r="E88">
        <v>0</v>
      </c>
      <c r="F88">
        <v>0</v>
      </c>
      <c r="G88">
        <v>3</v>
      </c>
      <c r="I88" t="s">
        <v>129</v>
      </c>
      <c r="J88" t="s">
        <v>107</v>
      </c>
      <c r="K88" t="s">
        <v>103</v>
      </c>
      <c r="L88" t="s">
        <v>104</v>
      </c>
    </row>
    <row r="89" spans="1:13">
      <c r="A89" t="s">
        <v>139</v>
      </c>
      <c r="B89" t="s">
        <v>43</v>
      </c>
      <c r="C89" t="s">
        <v>135</v>
      </c>
      <c r="D89">
        <v>838</v>
      </c>
      <c r="E89">
        <v>0</v>
      </c>
      <c r="F89">
        <v>0</v>
      </c>
      <c r="G89">
        <v>5</v>
      </c>
      <c r="I89" t="s">
        <v>130</v>
      </c>
      <c r="J89" t="s">
        <v>107</v>
      </c>
      <c r="K89" t="s">
        <v>103</v>
      </c>
      <c r="L89" t="s">
        <v>104</v>
      </c>
    </row>
    <row r="90" spans="1:13">
      <c r="A90" t="s">
        <v>140</v>
      </c>
      <c r="B90" t="s">
        <v>43</v>
      </c>
      <c r="C90" t="s">
        <v>135</v>
      </c>
      <c r="D90">
        <v>808</v>
      </c>
      <c r="E90">
        <v>0</v>
      </c>
      <c r="F90">
        <v>0</v>
      </c>
      <c r="G90">
        <v>7</v>
      </c>
      <c r="I90" t="s">
        <v>131</v>
      </c>
      <c r="J90" t="s">
        <v>110</v>
      </c>
      <c r="K90" t="s">
        <v>111</v>
      </c>
      <c r="L90" t="s">
        <v>104</v>
      </c>
    </row>
    <row r="91" spans="1:13">
      <c r="A91" t="s">
        <v>142</v>
      </c>
      <c r="B91" t="s">
        <v>43</v>
      </c>
      <c r="C91" t="s">
        <v>135</v>
      </c>
      <c r="D91">
        <v>781</v>
      </c>
      <c r="E91">
        <v>0</v>
      </c>
      <c r="F91">
        <v>0</v>
      </c>
      <c r="G91">
        <v>9</v>
      </c>
      <c r="I91" t="s">
        <v>132</v>
      </c>
      <c r="J91" t="s">
        <v>114</v>
      </c>
      <c r="K91" t="s">
        <v>111</v>
      </c>
      <c r="L91" t="s">
        <v>104</v>
      </c>
    </row>
    <row r="92" spans="1:13">
      <c r="A92" t="s">
        <v>143</v>
      </c>
      <c r="B92" t="s">
        <v>43</v>
      </c>
      <c r="C92" t="s">
        <v>135</v>
      </c>
      <c r="D92">
        <v>792</v>
      </c>
      <c r="E92">
        <v>0</v>
      </c>
      <c r="F92">
        <v>0</v>
      </c>
      <c r="G92">
        <v>12</v>
      </c>
    </row>
    <row r="93" spans="1:13">
      <c r="A93" t="s">
        <v>146</v>
      </c>
      <c r="B93" t="s">
        <v>43</v>
      </c>
      <c r="C93" t="s">
        <v>135</v>
      </c>
      <c r="D93">
        <v>691</v>
      </c>
      <c r="E93">
        <v>0</v>
      </c>
      <c r="F93">
        <v>0</v>
      </c>
      <c r="G93">
        <v>14</v>
      </c>
    </row>
    <row r="94" spans="1:13">
      <c r="A94" t="s">
        <v>147</v>
      </c>
      <c r="B94" t="s">
        <v>43</v>
      </c>
      <c r="C94" t="s">
        <v>135</v>
      </c>
      <c r="D94">
        <v>665</v>
      </c>
      <c r="E94">
        <v>0</v>
      </c>
      <c r="F94">
        <v>0</v>
      </c>
      <c r="G94">
        <v>16</v>
      </c>
      <c r="I94" t="s">
        <v>134</v>
      </c>
      <c r="J94" t="s">
        <v>136</v>
      </c>
      <c r="K94" t="s">
        <v>137</v>
      </c>
      <c r="L94" t="s">
        <v>138</v>
      </c>
      <c r="M94" t="s">
        <v>133</v>
      </c>
    </row>
    <row r="95" spans="1:13">
      <c r="A95" t="s">
        <v>149</v>
      </c>
      <c r="B95" t="s">
        <v>43</v>
      </c>
      <c r="C95" t="s">
        <v>135</v>
      </c>
      <c r="D95">
        <v>709</v>
      </c>
      <c r="E95">
        <v>0</v>
      </c>
      <c r="F95">
        <v>0</v>
      </c>
      <c r="G95">
        <v>18</v>
      </c>
      <c r="I95" t="s">
        <v>139</v>
      </c>
      <c r="J95" t="s">
        <v>136</v>
      </c>
      <c r="K95" t="s">
        <v>137</v>
      </c>
      <c r="L95" t="s">
        <v>138</v>
      </c>
      <c r="M95" t="s">
        <v>133</v>
      </c>
    </row>
    <row r="96" spans="1:13">
      <c r="A96" t="s">
        <v>150</v>
      </c>
      <c r="B96" t="s">
        <v>43</v>
      </c>
      <c r="C96" t="s">
        <v>135</v>
      </c>
      <c r="D96">
        <v>531</v>
      </c>
      <c r="E96">
        <v>0</v>
      </c>
      <c r="F96">
        <v>0</v>
      </c>
      <c r="G96">
        <v>20</v>
      </c>
      <c r="I96" t="s">
        <v>140</v>
      </c>
      <c r="J96" t="s">
        <v>141</v>
      </c>
      <c r="K96" t="s">
        <v>137</v>
      </c>
      <c r="L96" t="s">
        <v>138</v>
      </c>
      <c r="M96" t="s">
        <v>133</v>
      </c>
    </row>
    <row r="97" spans="1:13">
      <c r="A97" t="s">
        <v>153</v>
      </c>
      <c r="B97" t="s">
        <v>43</v>
      </c>
      <c r="C97" t="s">
        <v>135</v>
      </c>
      <c r="D97">
        <v>476</v>
      </c>
      <c r="E97">
        <v>0</v>
      </c>
      <c r="F97">
        <v>0</v>
      </c>
      <c r="G97">
        <v>22</v>
      </c>
      <c r="I97" t="s">
        <v>142</v>
      </c>
      <c r="J97" t="s">
        <v>141</v>
      </c>
      <c r="K97" t="s">
        <v>137</v>
      </c>
      <c r="L97" t="s">
        <v>138</v>
      </c>
      <c r="M97" t="s">
        <v>133</v>
      </c>
    </row>
    <row r="98" spans="1:13">
      <c r="A98" t="s">
        <v>154</v>
      </c>
      <c r="B98" t="s">
        <v>43</v>
      </c>
      <c r="C98" t="s">
        <v>135</v>
      </c>
      <c r="D98">
        <v>378</v>
      </c>
      <c r="E98">
        <v>0</v>
      </c>
      <c r="F98">
        <v>0</v>
      </c>
      <c r="G98">
        <v>24</v>
      </c>
      <c r="I98" t="s">
        <v>143</v>
      </c>
      <c r="J98" t="s">
        <v>144</v>
      </c>
      <c r="K98" t="s">
        <v>145</v>
      </c>
      <c r="L98" t="s">
        <v>138</v>
      </c>
      <c r="M98" t="s">
        <v>133</v>
      </c>
    </row>
    <row r="99" spans="1:13">
      <c r="A99" t="s">
        <v>156</v>
      </c>
      <c r="B99" t="s">
        <v>43</v>
      </c>
      <c r="C99" t="s">
        <v>135</v>
      </c>
      <c r="D99">
        <v>395</v>
      </c>
      <c r="E99">
        <v>0</v>
      </c>
      <c r="F99">
        <v>0</v>
      </c>
      <c r="G99">
        <v>26</v>
      </c>
      <c r="I99" t="s">
        <v>146</v>
      </c>
      <c r="J99" t="s">
        <v>144</v>
      </c>
      <c r="K99" t="s">
        <v>145</v>
      </c>
      <c r="L99" t="s">
        <v>138</v>
      </c>
      <c r="M99" t="s">
        <v>133</v>
      </c>
    </row>
    <row r="100" spans="1:13">
      <c r="A100" t="s">
        <v>136</v>
      </c>
      <c r="B100" t="s">
        <v>43</v>
      </c>
      <c r="C100" t="s">
        <v>135</v>
      </c>
      <c r="D100">
        <v>1233</v>
      </c>
      <c r="E100">
        <v>0</v>
      </c>
      <c r="F100">
        <v>0</v>
      </c>
      <c r="G100">
        <v>-1</v>
      </c>
      <c r="I100" t="s">
        <v>147</v>
      </c>
      <c r="J100" t="s">
        <v>148</v>
      </c>
      <c r="K100" t="s">
        <v>145</v>
      </c>
      <c r="L100" t="s">
        <v>138</v>
      </c>
      <c r="M100" t="s">
        <v>133</v>
      </c>
    </row>
    <row r="101" spans="1:13">
      <c r="A101" t="s">
        <v>141</v>
      </c>
      <c r="B101" t="s">
        <v>43</v>
      </c>
      <c r="C101" t="s">
        <v>135</v>
      </c>
      <c r="D101">
        <v>1146</v>
      </c>
      <c r="E101">
        <v>0</v>
      </c>
      <c r="F101">
        <v>0</v>
      </c>
      <c r="G101">
        <v>-1</v>
      </c>
      <c r="I101" t="s">
        <v>149</v>
      </c>
      <c r="J101" t="s">
        <v>148</v>
      </c>
      <c r="K101" t="s">
        <v>145</v>
      </c>
      <c r="L101" t="s">
        <v>138</v>
      </c>
      <c r="M101" t="s">
        <v>133</v>
      </c>
    </row>
    <row r="102" spans="1:13">
      <c r="A102" t="s">
        <v>144</v>
      </c>
      <c r="B102" t="s">
        <v>43</v>
      </c>
      <c r="C102" t="s">
        <v>135</v>
      </c>
      <c r="D102">
        <v>1013</v>
      </c>
      <c r="E102">
        <v>0</v>
      </c>
      <c r="F102">
        <v>0</v>
      </c>
      <c r="G102">
        <v>-1</v>
      </c>
      <c r="I102" t="s">
        <v>150</v>
      </c>
      <c r="J102" t="s">
        <v>151</v>
      </c>
      <c r="K102" t="s">
        <v>152</v>
      </c>
      <c r="L102" t="s">
        <v>138</v>
      </c>
      <c r="M102" t="s">
        <v>133</v>
      </c>
    </row>
    <row r="103" spans="1:13">
      <c r="A103" t="s">
        <v>148</v>
      </c>
      <c r="B103" t="s">
        <v>43</v>
      </c>
      <c r="C103" t="s">
        <v>135</v>
      </c>
      <c r="D103">
        <v>992</v>
      </c>
      <c r="E103">
        <v>0</v>
      </c>
      <c r="F103">
        <v>0</v>
      </c>
      <c r="G103">
        <v>-1</v>
      </c>
      <c r="I103" t="s">
        <v>153</v>
      </c>
      <c r="J103" t="s">
        <v>151</v>
      </c>
      <c r="K103" t="s">
        <v>152</v>
      </c>
      <c r="L103" t="s">
        <v>138</v>
      </c>
      <c r="M103" t="s">
        <v>133</v>
      </c>
    </row>
    <row r="104" spans="1:13">
      <c r="A104" t="s">
        <v>151</v>
      </c>
      <c r="B104" t="s">
        <v>43</v>
      </c>
      <c r="C104" t="s">
        <v>135</v>
      </c>
      <c r="D104">
        <v>739</v>
      </c>
      <c r="E104">
        <v>0</v>
      </c>
      <c r="F104">
        <v>0</v>
      </c>
      <c r="G104">
        <v>-1</v>
      </c>
      <c r="I104" t="s">
        <v>154</v>
      </c>
      <c r="J104" t="s">
        <v>155</v>
      </c>
      <c r="K104" t="s">
        <v>152</v>
      </c>
      <c r="L104" t="s">
        <v>138</v>
      </c>
      <c r="M104" t="s">
        <v>133</v>
      </c>
    </row>
    <row r="105" spans="1:13">
      <c r="A105" t="s">
        <v>155</v>
      </c>
      <c r="B105" t="s">
        <v>43</v>
      </c>
      <c r="C105" t="s">
        <v>135</v>
      </c>
      <c r="D105">
        <v>802</v>
      </c>
      <c r="E105">
        <v>0</v>
      </c>
      <c r="F105">
        <v>0</v>
      </c>
      <c r="G105">
        <v>-1</v>
      </c>
      <c r="I105" t="s">
        <v>156</v>
      </c>
      <c r="J105" t="s">
        <v>155</v>
      </c>
      <c r="K105" t="s">
        <v>152</v>
      </c>
      <c r="L105" t="s">
        <v>138</v>
      </c>
      <c r="M105" t="s">
        <v>133</v>
      </c>
    </row>
    <row r="106" spans="1:13">
      <c r="A106" t="s">
        <v>137</v>
      </c>
      <c r="B106" t="s">
        <v>157</v>
      </c>
      <c r="C106" t="s">
        <v>135</v>
      </c>
      <c r="D106">
        <v>2505</v>
      </c>
      <c r="E106">
        <v>0</v>
      </c>
      <c r="F106">
        <v>0</v>
      </c>
      <c r="G106">
        <v>-1</v>
      </c>
    </row>
    <row r="107" spans="1:13">
      <c r="A107" t="s">
        <v>145</v>
      </c>
      <c r="B107" t="s">
        <v>157</v>
      </c>
      <c r="C107" t="s">
        <v>135</v>
      </c>
      <c r="D107">
        <v>2462</v>
      </c>
      <c r="E107">
        <v>0</v>
      </c>
      <c r="F107">
        <v>0</v>
      </c>
      <c r="G107">
        <v>-1</v>
      </c>
    </row>
    <row r="108" spans="1:13">
      <c r="A108" t="s">
        <v>152</v>
      </c>
      <c r="B108" t="s">
        <v>157</v>
      </c>
      <c r="C108" t="s">
        <v>135</v>
      </c>
      <c r="D108">
        <v>2786</v>
      </c>
      <c r="E108">
        <v>0</v>
      </c>
      <c r="F108">
        <v>0</v>
      </c>
      <c r="G108">
        <v>-1</v>
      </c>
    </row>
    <row r="109" spans="1:13">
      <c r="A109" t="s">
        <v>138</v>
      </c>
      <c r="B109" t="s">
        <v>158</v>
      </c>
      <c r="C109" t="s">
        <v>135</v>
      </c>
      <c r="D109" s="10">
        <f>2461-20</f>
        <v>2441</v>
      </c>
      <c r="E109">
        <v>0</v>
      </c>
      <c r="F109">
        <v>0</v>
      </c>
      <c r="G109">
        <v>-1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15"/>
  <sheetViews>
    <sheetView zoomScale="90" zoomScaleNormal="90" zoomScalePageLayoutView="90" workbookViewId="0">
      <selection activeCell="B3" sqref="B3"/>
    </sheetView>
  </sheetViews>
  <sheetFormatPr defaultColWidth="11" defaultRowHeight="15"/>
  <cols>
    <col min="2" max="2" width="19.125" customWidth="1"/>
    <col min="3" max="3" width="16.875" customWidth="1"/>
  </cols>
  <sheetData>
    <row r="1" spans="1:22">
      <c r="A1" t="s">
        <v>0</v>
      </c>
      <c r="B1" t="s">
        <v>169</v>
      </c>
      <c r="N1" s="11" t="s">
        <v>2</v>
      </c>
      <c r="O1" s="11"/>
      <c r="P1" s="11"/>
      <c r="Q1" s="11"/>
      <c r="R1" s="11"/>
      <c r="S1" s="11"/>
      <c r="T1" s="11"/>
      <c r="U1" s="11"/>
      <c r="V1" s="11"/>
    </row>
    <row r="2" spans="1:22">
      <c r="A2" t="s">
        <v>3</v>
      </c>
      <c r="B2" s="7" t="s">
        <v>170</v>
      </c>
      <c r="N2" s="11" t="s">
        <v>5</v>
      </c>
      <c r="O2" s="11"/>
      <c r="P2" s="11"/>
      <c r="Q2" s="11"/>
      <c r="R2" s="11"/>
      <c r="S2" s="11"/>
      <c r="T2" s="11"/>
      <c r="U2" s="11"/>
      <c r="V2" s="11"/>
    </row>
    <row r="3" spans="1:22">
      <c r="A3" t="s">
        <v>6</v>
      </c>
      <c r="N3" s="11" t="s">
        <v>7</v>
      </c>
      <c r="O3" s="11"/>
      <c r="P3" s="11"/>
      <c r="Q3" s="11"/>
      <c r="R3" s="11"/>
      <c r="S3" s="11"/>
      <c r="T3" s="11"/>
      <c r="U3" s="11"/>
      <c r="V3" s="11"/>
    </row>
    <row r="4" spans="1:22">
      <c r="A4" t="s">
        <v>8</v>
      </c>
      <c r="C4" s="7" t="s">
        <v>9</v>
      </c>
      <c r="D4" s="7"/>
      <c r="E4" s="7"/>
      <c r="F4" s="7"/>
      <c r="G4" s="7"/>
      <c r="N4" s="11" t="s">
        <v>10</v>
      </c>
      <c r="O4" s="2"/>
      <c r="P4" s="2"/>
      <c r="Q4" s="2"/>
      <c r="R4" s="2"/>
      <c r="S4" s="2"/>
      <c r="T4" s="2"/>
      <c r="U4" s="2"/>
      <c r="V4" s="2"/>
    </row>
    <row r="5" spans="1:22">
      <c r="C5" s="7" t="s">
        <v>161</v>
      </c>
    </row>
    <row r="6" spans="1:22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18</v>
      </c>
      <c r="N6" t="s">
        <v>162</v>
      </c>
    </row>
    <row r="7" spans="1:22">
      <c r="A7" t="s">
        <v>20</v>
      </c>
      <c r="N7" s="3" t="s">
        <v>171</v>
      </c>
      <c r="O7" s="3"/>
      <c r="P7" s="3"/>
      <c r="Q7" s="3"/>
      <c r="R7" s="3"/>
      <c r="S7" s="3"/>
    </row>
    <row r="8" spans="1:22">
      <c r="I8" t="s">
        <v>22</v>
      </c>
      <c r="J8" t="s">
        <v>23</v>
      </c>
      <c r="K8" t="s">
        <v>24</v>
      </c>
      <c r="N8" s="3"/>
      <c r="O8" s="3" t="s">
        <v>33</v>
      </c>
      <c r="P8" s="3" t="s">
        <v>34</v>
      </c>
      <c r="Q8" s="3" t="s">
        <v>35</v>
      </c>
      <c r="R8" s="3" t="s">
        <v>36</v>
      </c>
      <c r="S8" s="3" t="s">
        <v>37</v>
      </c>
    </row>
    <row r="9" spans="1:22">
      <c r="A9" t="s">
        <v>26</v>
      </c>
      <c r="B9" t="s">
        <v>27</v>
      </c>
      <c r="C9" t="s">
        <v>28</v>
      </c>
      <c r="D9">
        <v>0</v>
      </c>
      <c r="E9">
        <v>1</v>
      </c>
      <c r="F9">
        <v>515</v>
      </c>
      <c r="G9">
        <v>3</v>
      </c>
      <c r="I9" t="s">
        <v>26</v>
      </c>
      <c r="J9" t="s">
        <v>29</v>
      </c>
      <c r="K9" t="s">
        <v>30</v>
      </c>
      <c r="L9" t="s">
        <v>31</v>
      </c>
      <c r="M9" t="s">
        <v>32</v>
      </c>
      <c r="N9" s="3">
        <v>1</v>
      </c>
      <c r="O9" s="3">
        <v>7308</v>
      </c>
      <c r="P9" s="3">
        <v>7211</v>
      </c>
      <c r="Q9" s="3">
        <v>7349</v>
      </c>
      <c r="R9" s="3">
        <v>7434</v>
      </c>
      <c r="S9" s="3">
        <v>7497</v>
      </c>
    </row>
    <row r="10" spans="1:22">
      <c r="A10" t="s">
        <v>38</v>
      </c>
      <c r="B10" t="s">
        <v>27</v>
      </c>
      <c r="C10" t="s">
        <v>28</v>
      </c>
      <c r="D10">
        <v>0</v>
      </c>
      <c r="E10">
        <v>1</v>
      </c>
      <c r="F10">
        <v>484</v>
      </c>
      <c r="G10">
        <v>4</v>
      </c>
      <c r="I10" t="s">
        <v>38</v>
      </c>
      <c r="J10" t="s">
        <v>29</v>
      </c>
      <c r="K10" t="s">
        <v>30</v>
      </c>
      <c r="L10" t="s">
        <v>31</v>
      </c>
      <c r="M10" t="s">
        <v>32</v>
      </c>
      <c r="N10" s="3">
        <v>2</v>
      </c>
      <c r="O10" s="3">
        <v>7276</v>
      </c>
      <c r="P10" s="3">
        <v>7186</v>
      </c>
      <c r="Q10" s="3">
        <v>7315</v>
      </c>
      <c r="R10" s="3">
        <v>7402</v>
      </c>
      <c r="S10" s="3">
        <v>7330</v>
      </c>
    </row>
    <row r="11" spans="1:22">
      <c r="A11" t="s">
        <v>39</v>
      </c>
      <c r="B11" t="s">
        <v>27</v>
      </c>
      <c r="C11" t="s">
        <v>28</v>
      </c>
      <c r="D11">
        <v>0</v>
      </c>
      <c r="E11">
        <v>1</v>
      </c>
      <c r="F11">
        <v>480</v>
      </c>
      <c r="G11">
        <v>6</v>
      </c>
      <c r="I11" t="s">
        <v>39</v>
      </c>
      <c r="J11" t="s">
        <v>40</v>
      </c>
      <c r="K11" t="s">
        <v>30</v>
      </c>
      <c r="L11" t="s">
        <v>31</v>
      </c>
      <c r="M11" t="s">
        <v>32</v>
      </c>
      <c r="N11" s="3">
        <v>3</v>
      </c>
      <c r="O11" s="3">
        <v>7255</v>
      </c>
      <c r="P11" s="3">
        <v>7164</v>
      </c>
      <c r="Q11" s="3">
        <v>7300</v>
      </c>
      <c r="R11" s="3">
        <v>7396</v>
      </c>
      <c r="S11" s="3">
        <v>7206</v>
      </c>
    </row>
    <row r="12" spans="1:22">
      <c r="A12" t="s">
        <v>41</v>
      </c>
      <c r="B12" t="s">
        <v>27</v>
      </c>
      <c r="C12" t="s">
        <v>28</v>
      </c>
      <c r="D12">
        <v>0</v>
      </c>
      <c r="E12">
        <v>1</v>
      </c>
      <c r="F12">
        <v>498</v>
      </c>
      <c r="G12">
        <v>7</v>
      </c>
      <c r="I12" t="s">
        <v>41</v>
      </c>
      <c r="J12" t="s">
        <v>40</v>
      </c>
      <c r="K12" t="s">
        <v>30</v>
      </c>
      <c r="L12" t="s">
        <v>31</v>
      </c>
      <c r="M12" t="s">
        <v>32</v>
      </c>
      <c r="N12" s="3">
        <v>4</v>
      </c>
      <c r="O12" s="3">
        <v>7272</v>
      </c>
      <c r="P12" s="3">
        <v>7168</v>
      </c>
      <c r="Q12" s="3">
        <v>7313</v>
      </c>
      <c r="R12" s="3">
        <v>7402</v>
      </c>
      <c r="S12" s="3">
        <v>7176</v>
      </c>
    </row>
    <row r="13" spans="1:22">
      <c r="A13" t="s">
        <v>42</v>
      </c>
      <c r="B13" t="s">
        <v>43</v>
      </c>
      <c r="C13" t="s">
        <v>28</v>
      </c>
      <c r="D13">
        <v>0</v>
      </c>
      <c r="E13">
        <v>1</v>
      </c>
      <c r="F13">
        <v>485</v>
      </c>
      <c r="G13">
        <v>10</v>
      </c>
      <c r="I13" t="s">
        <v>42</v>
      </c>
      <c r="J13" t="s">
        <v>44</v>
      </c>
      <c r="K13" t="s">
        <v>45</v>
      </c>
      <c r="L13" t="s">
        <v>31</v>
      </c>
      <c r="M13" t="s">
        <v>32</v>
      </c>
      <c r="N13" s="3">
        <v>5</v>
      </c>
      <c r="O13" s="3">
        <v>7193</v>
      </c>
      <c r="P13" s="3">
        <v>7125</v>
      </c>
      <c r="Q13" s="3">
        <v>7276</v>
      </c>
      <c r="R13" s="3">
        <v>7300</v>
      </c>
      <c r="S13" s="3">
        <v>7026</v>
      </c>
    </row>
    <row r="14" spans="1:22">
      <c r="A14" t="s">
        <v>46</v>
      </c>
      <c r="B14" t="s">
        <v>43</v>
      </c>
      <c r="C14" t="s">
        <v>28</v>
      </c>
      <c r="D14">
        <v>0</v>
      </c>
      <c r="E14">
        <v>1</v>
      </c>
      <c r="F14">
        <v>424</v>
      </c>
      <c r="G14">
        <v>11</v>
      </c>
      <c r="I14" t="s">
        <v>46</v>
      </c>
      <c r="J14" t="s">
        <v>44</v>
      </c>
      <c r="K14" t="s">
        <v>45</v>
      </c>
      <c r="L14" t="s">
        <v>31</v>
      </c>
      <c r="M14" t="s">
        <v>32</v>
      </c>
      <c r="N14" s="3">
        <v>6</v>
      </c>
      <c r="O14" s="3">
        <v>7131</v>
      </c>
      <c r="P14" s="3">
        <v>7066</v>
      </c>
      <c r="Q14" s="3">
        <v>7200</v>
      </c>
      <c r="R14" s="3">
        <v>7283</v>
      </c>
      <c r="S14" s="3">
        <v>6950</v>
      </c>
    </row>
    <row r="15" spans="1:22">
      <c r="A15" t="s">
        <v>47</v>
      </c>
      <c r="B15" t="s">
        <v>43</v>
      </c>
      <c r="C15" t="s">
        <v>28</v>
      </c>
      <c r="D15">
        <v>0</v>
      </c>
      <c r="E15">
        <v>1</v>
      </c>
      <c r="F15">
        <v>424</v>
      </c>
      <c r="G15">
        <v>13</v>
      </c>
      <c r="I15" t="s">
        <v>47</v>
      </c>
      <c r="J15" t="s">
        <v>48</v>
      </c>
      <c r="K15" t="s">
        <v>45</v>
      </c>
      <c r="L15" t="s">
        <v>31</v>
      </c>
      <c r="M15" t="s">
        <v>32</v>
      </c>
      <c r="N15" s="3">
        <v>7</v>
      </c>
      <c r="O15" s="3">
        <v>7085</v>
      </c>
      <c r="P15" s="3">
        <v>7029</v>
      </c>
      <c r="Q15" s="3">
        <v>7158</v>
      </c>
      <c r="R15" s="3">
        <v>0</v>
      </c>
      <c r="S15" s="3">
        <v>6913</v>
      </c>
    </row>
    <row r="16" spans="1:22">
      <c r="A16" t="s">
        <v>49</v>
      </c>
      <c r="B16" t="s">
        <v>43</v>
      </c>
      <c r="C16" t="s">
        <v>28</v>
      </c>
      <c r="D16">
        <v>0</v>
      </c>
      <c r="E16">
        <v>1</v>
      </c>
      <c r="F16">
        <v>443</v>
      </c>
      <c r="G16">
        <v>14</v>
      </c>
      <c r="I16" t="s">
        <v>49</v>
      </c>
      <c r="J16" t="s">
        <v>48</v>
      </c>
      <c r="K16" t="s">
        <v>45</v>
      </c>
      <c r="L16" t="s">
        <v>31</v>
      </c>
      <c r="M16" t="s">
        <v>32</v>
      </c>
      <c r="N16" s="3">
        <v>8</v>
      </c>
      <c r="O16" s="3">
        <v>7103</v>
      </c>
      <c r="P16" s="3">
        <v>7056</v>
      </c>
      <c r="Q16" s="3">
        <v>7204</v>
      </c>
      <c r="R16" s="3">
        <v>0</v>
      </c>
      <c r="S16" s="3">
        <v>6946</v>
      </c>
    </row>
    <row r="17" spans="1:19">
      <c r="A17" t="s">
        <v>50</v>
      </c>
      <c r="B17" t="s">
        <v>43</v>
      </c>
      <c r="C17" t="s">
        <v>28</v>
      </c>
      <c r="D17">
        <v>0</v>
      </c>
      <c r="E17">
        <v>1</v>
      </c>
      <c r="F17">
        <v>1093</v>
      </c>
      <c r="G17">
        <v>17</v>
      </c>
      <c r="I17" t="s">
        <v>50</v>
      </c>
      <c r="J17" t="s">
        <v>51</v>
      </c>
      <c r="K17" t="s">
        <v>52</v>
      </c>
      <c r="L17" t="s">
        <v>53</v>
      </c>
      <c r="M17" t="s">
        <v>32</v>
      </c>
      <c r="N17" s="3">
        <v>9</v>
      </c>
      <c r="O17" s="3">
        <v>6967</v>
      </c>
      <c r="P17" s="3">
        <v>6947</v>
      </c>
      <c r="Q17" s="3">
        <v>7100</v>
      </c>
      <c r="R17" s="3">
        <v>0</v>
      </c>
      <c r="S17" s="3">
        <v>6800</v>
      </c>
    </row>
    <row r="18" spans="1:19">
      <c r="A18" t="s">
        <v>54</v>
      </c>
      <c r="B18" t="s">
        <v>43</v>
      </c>
      <c r="C18" t="s">
        <v>28</v>
      </c>
      <c r="D18">
        <v>0</v>
      </c>
      <c r="E18">
        <v>1</v>
      </c>
      <c r="F18">
        <v>1019</v>
      </c>
      <c r="G18">
        <v>19</v>
      </c>
      <c r="I18" t="s">
        <v>54</v>
      </c>
      <c r="J18" t="s">
        <v>51</v>
      </c>
      <c r="K18" t="s">
        <v>52</v>
      </c>
      <c r="L18" t="s">
        <v>53</v>
      </c>
      <c r="M18" t="s">
        <v>32</v>
      </c>
      <c r="N18" s="3">
        <v>10</v>
      </c>
      <c r="O18" s="3">
        <v>6892</v>
      </c>
      <c r="P18" s="3">
        <v>6854</v>
      </c>
      <c r="Q18" s="3">
        <v>6970</v>
      </c>
      <c r="R18" s="3">
        <v>0</v>
      </c>
      <c r="S18" s="3">
        <v>6731</v>
      </c>
    </row>
    <row r="19" spans="1:19">
      <c r="A19" t="s">
        <v>55</v>
      </c>
      <c r="B19" t="s">
        <v>43</v>
      </c>
      <c r="C19" t="s">
        <v>28</v>
      </c>
      <c r="D19">
        <v>0</v>
      </c>
      <c r="E19">
        <v>1</v>
      </c>
      <c r="F19">
        <v>1104</v>
      </c>
      <c r="G19">
        <v>21</v>
      </c>
      <c r="I19" t="s">
        <v>55</v>
      </c>
      <c r="J19" t="s">
        <v>56</v>
      </c>
      <c r="K19" t="s">
        <v>52</v>
      </c>
      <c r="L19" t="s">
        <v>53</v>
      </c>
      <c r="M19" t="s">
        <v>32</v>
      </c>
      <c r="N19" s="3">
        <v>11</v>
      </c>
      <c r="O19" s="3">
        <v>6800</v>
      </c>
      <c r="P19" s="3">
        <v>6780</v>
      </c>
      <c r="Q19" s="3">
        <v>6913</v>
      </c>
      <c r="R19" s="3">
        <v>0</v>
      </c>
      <c r="S19" s="3">
        <v>6688</v>
      </c>
    </row>
    <row r="20" spans="1:19">
      <c r="A20" t="s">
        <v>57</v>
      </c>
      <c r="B20" t="s">
        <v>43</v>
      </c>
      <c r="C20" t="s">
        <v>28</v>
      </c>
      <c r="D20">
        <v>0</v>
      </c>
      <c r="E20">
        <v>1</v>
      </c>
      <c r="F20">
        <v>1042</v>
      </c>
      <c r="G20">
        <v>23</v>
      </c>
      <c r="I20" t="s">
        <v>57</v>
      </c>
      <c r="J20" t="s">
        <v>56</v>
      </c>
      <c r="K20" t="s">
        <v>52</v>
      </c>
      <c r="L20" t="s">
        <v>53</v>
      </c>
      <c r="M20" t="s">
        <v>32</v>
      </c>
      <c r="N20" s="3">
        <v>12</v>
      </c>
      <c r="O20" s="3">
        <v>6737</v>
      </c>
      <c r="P20" s="3">
        <v>6748</v>
      </c>
      <c r="Q20" s="3">
        <v>6959</v>
      </c>
      <c r="R20" s="3">
        <v>0</v>
      </c>
      <c r="S20" s="3">
        <v>6703</v>
      </c>
    </row>
    <row r="21" spans="1:19">
      <c r="A21" t="s">
        <v>58</v>
      </c>
      <c r="B21" t="s">
        <v>43</v>
      </c>
      <c r="C21" t="s">
        <v>28</v>
      </c>
      <c r="D21">
        <v>0</v>
      </c>
      <c r="E21">
        <v>1</v>
      </c>
      <c r="F21">
        <v>374</v>
      </c>
      <c r="G21">
        <v>26</v>
      </c>
      <c r="I21" t="s">
        <v>58</v>
      </c>
      <c r="J21" t="s">
        <v>59</v>
      </c>
      <c r="K21" t="s">
        <v>60</v>
      </c>
      <c r="L21" t="s">
        <v>61</v>
      </c>
      <c r="N21" s="3">
        <v>13</v>
      </c>
      <c r="O21" s="3">
        <v>6553</v>
      </c>
      <c r="P21" s="3">
        <v>6559</v>
      </c>
      <c r="Q21" s="3">
        <v>6689</v>
      </c>
      <c r="R21" s="3">
        <v>0</v>
      </c>
      <c r="S21" s="3">
        <v>0</v>
      </c>
    </row>
    <row r="22" spans="1:19">
      <c r="A22" t="s">
        <v>62</v>
      </c>
      <c r="B22" t="s">
        <v>43</v>
      </c>
      <c r="C22" t="s">
        <v>28</v>
      </c>
      <c r="D22">
        <v>0</v>
      </c>
      <c r="E22">
        <v>1</v>
      </c>
      <c r="F22">
        <v>336</v>
      </c>
      <c r="G22">
        <v>27</v>
      </c>
      <c r="I22" t="s">
        <v>62</v>
      </c>
      <c r="J22" t="s">
        <v>59</v>
      </c>
      <c r="K22" t="s">
        <v>60</v>
      </c>
      <c r="L22" t="s">
        <v>61</v>
      </c>
      <c r="N22" s="3">
        <v>14</v>
      </c>
      <c r="O22" s="3">
        <v>6514</v>
      </c>
      <c r="P22" s="3">
        <v>6535</v>
      </c>
      <c r="Q22" s="3">
        <v>6651</v>
      </c>
      <c r="R22" s="3">
        <v>0</v>
      </c>
      <c r="S22" s="3">
        <v>0</v>
      </c>
    </row>
    <row r="23" spans="1:19">
      <c r="A23" t="s">
        <v>29</v>
      </c>
      <c r="B23" t="s">
        <v>63</v>
      </c>
      <c r="C23" t="s">
        <v>64</v>
      </c>
      <c r="D23">
        <v>1</v>
      </c>
      <c r="E23">
        <v>1</v>
      </c>
      <c r="F23">
        <v>1371</v>
      </c>
      <c r="G23">
        <v>-1</v>
      </c>
      <c r="N23" t="s">
        <v>65</v>
      </c>
    </row>
    <row r="24" spans="1:19">
      <c r="A24" t="s">
        <v>40</v>
      </c>
      <c r="B24" t="s">
        <v>63</v>
      </c>
      <c r="C24" t="s">
        <v>64</v>
      </c>
      <c r="D24">
        <v>1</v>
      </c>
      <c r="E24">
        <v>1</v>
      </c>
      <c r="F24">
        <v>1355</v>
      </c>
      <c r="G24">
        <v>-1</v>
      </c>
      <c r="N24" s="2" t="s">
        <v>172</v>
      </c>
      <c r="O24" s="2"/>
      <c r="P24" s="2"/>
      <c r="Q24" s="2"/>
      <c r="R24" s="2"/>
      <c r="S24" s="2"/>
    </row>
    <row r="25" spans="1:19">
      <c r="A25" t="s">
        <v>44</v>
      </c>
      <c r="B25" t="s">
        <v>66</v>
      </c>
      <c r="C25" t="s">
        <v>64</v>
      </c>
      <c r="D25">
        <v>1</v>
      </c>
      <c r="E25">
        <v>1</v>
      </c>
      <c r="F25">
        <v>1124</v>
      </c>
      <c r="G25">
        <v>-1</v>
      </c>
      <c r="N25" s="2"/>
      <c r="O25" s="2" t="s">
        <v>33</v>
      </c>
      <c r="P25" s="2" t="s">
        <v>34</v>
      </c>
      <c r="Q25" s="2" t="s">
        <v>35</v>
      </c>
      <c r="R25" s="2" t="s">
        <v>36</v>
      </c>
      <c r="S25" s="2" t="s">
        <v>37</v>
      </c>
    </row>
    <row r="26" spans="1:19">
      <c r="A26" t="s">
        <v>48</v>
      </c>
      <c r="B26" t="s">
        <v>68</v>
      </c>
      <c r="C26" t="s">
        <v>64</v>
      </c>
      <c r="D26">
        <v>1</v>
      </c>
      <c r="E26">
        <v>1</v>
      </c>
      <c r="F26">
        <v>1078</v>
      </c>
      <c r="G26">
        <v>-1</v>
      </c>
      <c r="N26" s="2">
        <v>1</v>
      </c>
      <c r="O26" s="2">
        <v>7316</v>
      </c>
      <c r="P26" s="2">
        <v>7219</v>
      </c>
      <c r="Q26" s="2">
        <v>7344</v>
      </c>
      <c r="R26" s="2">
        <v>7429</v>
      </c>
      <c r="S26" s="2">
        <v>7497</v>
      </c>
    </row>
    <row r="27" spans="1:19">
      <c r="A27" t="s">
        <v>51</v>
      </c>
      <c r="B27" t="s">
        <v>68</v>
      </c>
      <c r="C27" t="s">
        <v>64</v>
      </c>
      <c r="D27">
        <v>1</v>
      </c>
      <c r="E27">
        <v>1</v>
      </c>
      <c r="F27">
        <v>1509</v>
      </c>
      <c r="G27">
        <v>-1</v>
      </c>
      <c r="N27" s="2">
        <v>2</v>
      </c>
      <c r="O27" s="2">
        <v>7284</v>
      </c>
      <c r="P27" s="2">
        <v>7194</v>
      </c>
      <c r="Q27" s="2">
        <v>7310</v>
      </c>
      <c r="R27" s="2">
        <v>7397</v>
      </c>
      <c r="S27" s="2">
        <v>7330</v>
      </c>
    </row>
    <row r="28" spans="1:19">
      <c r="A28" t="s">
        <v>56</v>
      </c>
      <c r="B28" t="s">
        <v>69</v>
      </c>
      <c r="C28" t="s">
        <v>64</v>
      </c>
      <c r="D28">
        <v>1</v>
      </c>
      <c r="E28">
        <v>1</v>
      </c>
      <c r="F28">
        <v>1332</v>
      </c>
      <c r="G28">
        <v>-1</v>
      </c>
      <c r="N28" s="2">
        <v>3</v>
      </c>
      <c r="O28" s="2">
        <v>7263</v>
      </c>
      <c r="P28" s="2">
        <v>7172</v>
      </c>
      <c r="Q28" s="2">
        <v>7295</v>
      </c>
      <c r="R28" s="2">
        <v>7391</v>
      </c>
      <c r="S28" s="2">
        <v>7206</v>
      </c>
    </row>
    <row r="29" spans="1:19">
      <c r="A29" t="s">
        <v>59</v>
      </c>
      <c r="B29" t="s">
        <v>69</v>
      </c>
      <c r="C29" t="s">
        <v>64</v>
      </c>
      <c r="D29">
        <v>1</v>
      </c>
      <c r="E29">
        <v>1</v>
      </c>
      <c r="F29">
        <v>595</v>
      </c>
      <c r="G29">
        <v>-1</v>
      </c>
      <c r="N29" s="2">
        <v>4</v>
      </c>
      <c r="O29" s="2">
        <v>7280</v>
      </c>
      <c r="P29" s="2">
        <v>7176</v>
      </c>
      <c r="Q29" s="2">
        <v>7308</v>
      </c>
      <c r="R29" s="2">
        <v>7397</v>
      </c>
      <c r="S29" s="2">
        <v>7176</v>
      </c>
    </row>
    <row r="30" spans="1:19">
      <c r="A30" t="s">
        <v>30</v>
      </c>
      <c r="B30" t="s">
        <v>70</v>
      </c>
      <c r="C30" t="s">
        <v>64</v>
      </c>
      <c r="D30">
        <v>1</v>
      </c>
      <c r="E30">
        <v>0</v>
      </c>
      <c r="F30">
        <v>4898</v>
      </c>
      <c r="G30">
        <v>-1</v>
      </c>
      <c r="N30" s="2">
        <v>5</v>
      </c>
      <c r="O30" s="2">
        <v>7201</v>
      </c>
      <c r="P30" s="2">
        <v>7133</v>
      </c>
      <c r="Q30" s="2">
        <v>7271</v>
      </c>
      <c r="R30" s="2">
        <v>7295</v>
      </c>
      <c r="S30" s="2">
        <v>7026</v>
      </c>
    </row>
    <row r="31" spans="1:19">
      <c r="A31" t="s">
        <v>45</v>
      </c>
      <c r="B31" t="s">
        <v>71</v>
      </c>
      <c r="C31" t="s">
        <v>64</v>
      </c>
      <c r="D31">
        <v>1</v>
      </c>
      <c r="E31">
        <v>0</v>
      </c>
      <c r="F31">
        <v>5060</v>
      </c>
      <c r="G31">
        <v>-1</v>
      </c>
      <c r="N31" s="2">
        <v>6</v>
      </c>
      <c r="O31" s="2">
        <v>7139</v>
      </c>
      <c r="P31" s="2">
        <v>7074</v>
      </c>
      <c r="Q31" s="2">
        <v>7195</v>
      </c>
      <c r="R31" s="2">
        <v>7278</v>
      </c>
      <c r="S31" s="2">
        <v>6950</v>
      </c>
    </row>
    <row r="32" spans="1:19">
      <c r="A32" t="s">
        <v>52</v>
      </c>
      <c r="B32" t="s">
        <v>72</v>
      </c>
      <c r="C32" t="s">
        <v>64</v>
      </c>
      <c r="D32">
        <v>1</v>
      </c>
      <c r="E32">
        <v>0</v>
      </c>
      <c r="F32">
        <v>3840</v>
      </c>
      <c r="G32">
        <v>-1</v>
      </c>
      <c r="N32" s="2">
        <v>7</v>
      </c>
      <c r="O32" s="2">
        <v>7093</v>
      </c>
      <c r="P32" s="2">
        <v>7037</v>
      </c>
      <c r="Q32" s="2">
        <v>7153</v>
      </c>
      <c r="R32" s="2">
        <v>0</v>
      </c>
      <c r="S32" s="2">
        <v>6913</v>
      </c>
    </row>
    <row r="33" spans="1:19">
      <c r="A33" t="s">
        <v>53</v>
      </c>
      <c r="B33" t="s">
        <v>73</v>
      </c>
      <c r="D33">
        <v>0</v>
      </c>
      <c r="E33">
        <v>0</v>
      </c>
      <c r="F33">
        <v>200</v>
      </c>
      <c r="G33">
        <v>-1</v>
      </c>
      <c r="N33" s="2">
        <v>8</v>
      </c>
      <c r="O33" s="2">
        <v>7111</v>
      </c>
      <c r="P33" s="2">
        <v>7064</v>
      </c>
      <c r="Q33" s="2">
        <v>7199</v>
      </c>
      <c r="R33" s="2">
        <v>0</v>
      </c>
      <c r="S33" s="2">
        <v>6946</v>
      </c>
    </row>
    <row r="34" spans="1:19">
      <c r="A34" t="s">
        <v>32</v>
      </c>
      <c r="B34" t="s">
        <v>73</v>
      </c>
      <c r="D34">
        <v>0</v>
      </c>
      <c r="E34">
        <v>0</v>
      </c>
      <c r="F34">
        <v>297</v>
      </c>
      <c r="G34">
        <v>-1</v>
      </c>
      <c r="N34" s="2">
        <v>9</v>
      </c>
      <c r="O34" s="2">
        <v>6967</v>
      </c>
      <c r="P34" s="2">
        <v>6947</v>
      </c>
      <c r="Q34" s="2">
        <v>7095</v>
      </c>
      <c r="R34" s="2">
        <v>0</v>
      </c>
      <c r="S34" s="2">
        <v>6800</v>
      </c>
    </row>
    <row r="35" spans="1:19">
      <c r="A35" t="s">
        <v>74</v>
      </c>
      <c r="B35" t="s">
        <v>27</v>
      </c>
      <c r="C35" t="s">
        <v>28</v>
      </c>
      <c r="D35">
        <v>0</v>
      </c>
      <c r="E35">
        <v>1</v>
      </c>
      <c r="F35">
        <v>689</v>
      </c>
      <c r="G35">
        <v>3</v>
      </c>
      <c r="I35" t="s">
        <v>74</v>
      </c>
      <c r="J35" t="s">
        <v>75</v>
      </c>
      <c r="K35" t="s">
        <v>76</v>
      </c>
      <c r="L35" t="s">
        <v>61</v>
      </c>
      <c r="N35" s="2">
        <v>10</v>
      </c>
      <c r="O35" s="2">
        <v>6892</v>
      </c>
      <c r="P35" s="2">
        <v>6854</v>
      </c>
      <c r="Q35" s="2">
        <v>6965</v>
      </c>
      <c r="R35" s="2">
        <v>0</v>
      </c>
      <c r="S35" s="2">
        <v>6731</v>
      </c>
    </row>
    <row r="36" spans="1:19">
      <c r="A36" t="s">
        <v>77</v>
      </c>
      <c r="B36" t="s">
        <v>43</v>
      </c>
      <c r="C36" t="s">
        <v>28</v>
      </c>
      <c r="D36">
        <v>0</v>
      </c>
      <c r="E36">
        <v>1</v>
      </c>
      <c r="F36">
        <v>665</v>
      </c>
      <c r="G36">
        <v>4</v>
      </c>
      <c r="I36" t="s">
        <v>77</v>
      </c>
      <c r="J36" t="s">
        <v>75</v>
      </c>
      <c r="K36" t="s">
        <v>76</v>
      </c>
      <c r="L36" t="s">
        <v>61</v>
      </c>
      <c r="N36" s="2">
        <v>11</v>
      </c>
      <c r="O36" s="2">
        <v>6800</v>
      </c>
      <c r="P36" s="2">
        <v>6780</v>
      </c>
      <c r="Q36" s="2">
        <v>6908</v>
      </c>
      <c r="R36" s="2">
        <v>0</v>
      </c>
      <c r="S36" s="2">
        <v>6688</v>
      </c>
    </row>
    <row r="37" spans="1:19">
      <c r="A37" t="s">
        <v>78</v>
      </c>
      <c r="B37" t="s">
        <v>43</v>
      </c>
      <c r="C37" t="s">
        <v>28</v>
      </c>
      <c r="D37">
        <v>0</v>
      </c>
      <c r="E37">
        <v>1</v>
      </c>
      <c r="F37">
        <v>601</v>
      </c>
      <c r="G37">
        <v>6</v>
      </c>
      <c r="I37" t="s">
        <v>78</v>
      </c>
      <c r="J37" t="s">
        <v>79</v>
      </c>
      <c r="K37" t="s">
        <v>76</v>
      </c>
      <c r="L37" t="s">
        <v>61</v>
      </c>
      <c r="N37" s="2">
        <v>12</v>
      </c>
      <c r="O37" s="2">
        <v>6737</v>
      </c>
      <c r="P37" s="2">
        <v>6748</v>
      </c>
      <c r="Q37" s="2">
        <v>6954</v>
      </c>
      <c r="R37" s="2">
        <v>0</v>
      </c>
      <c r="S37" s="2">
        <v>6703</v>
      </c>
    </row>
    <row r="38" spans="1:19">
      <c r="A38" t="s">
        <v>80</v>
      </c>
      <c r="B38" t="s">
        <v>43</v>
      </c>
      <c r="C38" t="s">
        <v>28</v>
      </c>
      <c r="D38">
        <v>0</v>
      </c>
      <c r="E38">
        <v>1</v>
      </c>
      <c r="F38">
        <v>606</v>
      </c>
      <c r="G38">
        <v>7</v>
      </c>
      <c r="I38" t="s">
        <v>80</v>
      </c>
      <c r="J38" t="s">
        <v>79</v>
      </c>
      <c r="K38" t="s">
        <v>76</v>
      </c>
      <c r="L38" t="s">
        <v>61</v>
      </c>
      <c r="N38" s="2">
        <v>13</v>
      </c>
      <c r="O38" s="2">
        <v>6543</v>
      </c>
      <c r="P38" s="2">
        <v>6549</v>
      </c>
      <c r="Q38" s="2">
        <v>6679</v>
      </c>
      <c r="R38" s="2">
        <v>0</v>
      </c>
      <c r="S38" s="2">
        <v>0</v>
      </c>
    </row>
    <row r="39" spans="1:19">
      <c r="A39" t="s">
        <v>81</v>
      </c>
      <c r="B39" t="s">
        <v>43</v>
      </c>
      <c r="C39" t="s">
        <v>28</v>
      </c>
      <c r="D39">
        <v>0</v>
      </c>
      <c r="E39">
        <v>1</v>
      </c>
      <c r="F39">
        <v>478</v>
      </c>
      <c r="G39">
        <v>10</v>
      </c>
      <c r="I39" t="s">
        <v>81</v>
      </c>
      <c r="J39" t="s">
        <v>82</v>
      </c>
      <c r="K39" t="s">
        <v>83</v>
      </c>
      <c r="L39" t="s">
        <v>61</v>
      </c>
      <c r="N39" s="2">
        <v>14</v>
      </c>
      <c r="O39" s="2">
        <v>6504</v>
      </c>
      <c r="P39" s="2">
        <v>6525</v>
      </c>
      <c r="Q39" s="2">
        <v>6641</v>
      </c>
      <c r="R39" s="2">
        <v>0</v>
      </c>
      <c r="S39" s="2">
        <v>0</v>
      </c>
    </row>
    <row r="40" spans="1:19">
      <c r="A40" t="s">
        <v>84</v>
      </c>
      <c r="B40" t="s">
        <v>43</v>
      </c>
      <c r="C40" t="s">
        <v>28</v>
      </c>
      <c r="D40">
        <v>0</v>
      </c>
      <c r="E40">
        <v>1</v>
      </c>
      <c r="F40">
        <v>420</v>
      </c>
      <c r="G40">
        <v>11</v>
      </c>
      <c r="I40" t="s">
        <v>84</v>
      </c>
      <c r="J40" t="s">
        <v>82</v>
      </c>
      <c r="K40" t="s">
        <v>83</v>
      </c>
      <c r="L40" t="s">
        <v>61</v>
      </c>
    </row>
    <row r="41" spans="1:19">
      <c r="A41" t="s">
        <v>85</v>
      </c>
      <c r="B41" t="s">
        <v>43</v>
      </c>
      <c r="C41" t="s">
        <v>28</v>
      </c>
      <c r="D41">
        <v>0</v>
      </c>
      <c r="E41">
        <v>1</v>
      </c>
      <c r="F41">
        <v>414</v>
      </c>
      <c r="G41">
        <v>13</v>
      </c>
      <c r="I41" t="s">
        <v>85</v>
      </c>
      <c r="J41" t="s">
        <v>86</v>
      </c>
      <c r="K41" t="s">
        <v>83</v>
      </c>
      <c r="L41" t="s">
        <v>61</v>
      </c>
    </row>
    <row r="42" spans="1:19">
      <c r="A42" t="s">
        <v>87</v>
      </c>
      <c r="B42" t="s">
        <v>43</v>
      </c>
      <c r="C42" t="s">
        <v>28</v>
      </c>
      <c r="D42">
        <v>0</v>
      </c>
      <c r="E42">
        <v>1</v>
      </c>
      <c r="F42">
        <v>442</v>
      </c>
      <c r="G42">
        <v>14</v>
      </c>
      <c r="I42" t="s">
        <v>87</v>
      </c>
      <c r="J42" t="s">
        <v>86</v>
      </c>
      <c r="K42" t="s">
        <v>83</v>
      </c>
      <c r="L42" t="s">
        <v>61</v>
      </c>
    </row>
    <row r="43" spans="1:19">
      <c r="A43" t="s">
        <v>88</v>
      </c>
      <c r="B43" t="s">
        <v>43</v>
      </c>
      <c r="C43" t="s">
        <v>28</v>
      </c>
      <c r="D43">
        <v>0</v>
      </c>
      <c r="E43">
        <v>1</v>
      </c>
      <c r="F43">
        <v>1074</v>
      </c>
      <c r="G43">
        <v>17</v>
      </c>
      <c r="I43" t="s">
        <v>88</v>
      </c>
      <c r="J43" t="s">
        <v>89</v>
      </c>
      <c r="K43" t="s">
        <v>90</v>
      </c>
      <c r="L43" t="s">
        <v>61</v>
      </c>
    </row>
    <row r="44" spans="1:19">
      <c r="A44" t="s">
        <v>91</v>
      </c>
      <c r="B44" t="s">
        <v>43</v>
      </c>
      <c r="C44" t="s">
        <v>28</v>
      </c>
      <c r="D44">
        <v>0</v>
      </c>
      <c r="E44">
        <v>1</v>
      </c>
      <c r="F44">
        <v>982</v>
      </c>
      <c r="G44">
        <v>19</v>
      </c>
      <c r="I44" t="s">
        <v>91</v>
      </c>
      <c r="J44" t="s">
        <v>89</v>
      </c>
      <c r="K44" t="s">
        <v>90</v>
      </c>
      <c r="L44" t="s">
        <v>61</v>
      </c>
    </row>
    <row r="45" spans="1:19">
      <c r="A45" t="s">
        <v>92</v>
      </c>
      <c r="B45" t="s">
        <v>43</v>
      </c>
      <c r="C45" t="s">
        <v>28</v>
      </c>
      <c r="D45">
        <v>0</v>
      </c>
      <c r="E45">
        <v>1</v>
      </c>
      <c r="F45">
        <v>1092</v>
      </c>
      <c r="G45">
        <v>21</v>
      </c>
      <c r="I45" t="s">
        <v>92</v>
      </c>
      <c r="J45" t="s">
        <v>93</v>
      </c>
      <c r="K45" t="s">
        <v>90</v>
      </c>
      <c r="L45" t="s">
        <v>61</v>
      </c>
    </row>
    <row r="46" spans="1:19">
      <c r="A46" t="s">
        <v>94</v>
      </c>
      <c r="B46" t="s">
        <v>43</v>
      </c>
      <c r="C46" t="s">
        <v>28</v>
      </c>
      <c r="D46">
        <v>0</v>
      </c>
      <c r="E46">
        <v>1</v>
      </c>
      <c r="F46">
        <v>1061</v>
      </c>
      <c r="G46">
        <v>23</v>
      </c>
      <c r="I46" t="s">
        <v>94</v>
      </c>
      <c r="J46" t="s">
        <v>93</v>
      </c>
      <c r="K46" t="s">
        <v>90</v>
      </c>
      <c r="L46" t="s">
        <v>61</v>
      </c>
    </row>
    <row r="47" spans="1:19">
      <c r="A47" t="s">
        <v>95</v>
      </c>
      <c r="B47" t="s">
        <v>43</v>
      </c>
      <c r="C47" t="s">
        <v>28</v>
      </c>
      <c r="D47">
        <v>0</v>
      </c>
      <c r="E47">
        <v>1</v>
      </c>
      <c r="F47">
        <v>256</v>
      </c>
      <c r="G47">
        <v>26</v>
      </c>
      <c r="I47" t="s">
        <v>95</v>
      </c>
      <c r="J47" t="s">
        <v>96</v>
      </c>
      <c r="K47" t="s">
        <v>60</v>
      </c>
      <c r="L47" t="s">
        <v>61</v>
      </c>
    </row>
    <row r="48" spans="1:19">
      <c r="A48" t="s">
        <v>97</v>
      </c>
      <c r="B48" t="s">
        <v>43</v>
      </c>
      <c r="C48" t="s">
        <v>28</v>
      </c>
      <c r="D48">
        <v>0</v>
      </c>
      <c r="E48">
        <v>1</v>
      </c>
      <c r="F48">
        <v>233</v>
      </c>
      <c r="G48">
        <v>27</v>
      </c>
      <c r="I48" t="s">
        <v>97</v>
      </c>
      <c r="J48" t="s">
        <v>96</v>
      </c>
      <c r="K48" t="s">
        <v>60</v>
      </c>
      <c r="L48" t="s">
        <v>61</v>
      </c>
    </row>
    <row r="49" spans="1:7">
      <c r="A49" t="s">
        <v>75</v>
      </c>
      <c r="B49" t="s">
        <v>63</v>
      </c>
      <c r="C49" t="s">
        <v>98</v>
      </c>
      <c r="D49">
        <v>1</v>
      </c>
      <c r="E49">
        <v>1</v>
      </c>
      <c r="F49">
        <v>1704</v>
      </c>
      <c r="G49">
        <v>-1</v>
      </c>
    </row>
    <row r="50" spans="1:7">
      <c r="A50" t="s">
        <v>79</v>
      </c>
      <c r="B50" t="s">
        <v>66</v>
      </c>
      <c r="C50" t="s">
        <v>98</v>
      </c>
      <c r="D50">
        <v>1</v>
      </c>
      <c r="E50">
        <v>1</v>
      </c>
      <c r="F50">
        <v>1747</v>
      </c>
      <c r="G50">
        <v>-1</v>
      </c>
    </row>
    <row r="51" spans="1:7">
      <c r="A51" t="s">
        <v>82</v>
      </c>
      <c r="B51" t="s">
        <v>66</v>
      </c>
      <c r="C51" t="s">
        <v>98</v>
      </c>
      <c r="D51">
        <v>1</v>
      </c>
      <c r="E51">
        <v>1</v>
      </c>
      <c r="F51">
        <v>1008</v>
      </c>
      <c r="G51">
        <v>-1</v>
      </c>
    </row>
    <row r="52" spans="1:7">
      <c r="A52" t="s">
        <v>86</v>
      </c>
      <c r="B52" t="s">
        <v>68</v>
      </c>
      <c r="C52" t="s">
        <v>98</v>
      </c>
      <c r="D52">
        <v>1</v>
      </c>
      <c r="E52">
        <v>1</v>
      </c>
      <c r="F52">
        <v>977</v>
      </c>
      <c r="G52">
        <v>-1</v>
      </c>
    </row>
    <row r="53" spans="1:7">
      <c r="A53" t="s">
        <v>89</v>
      </c>
      <c r="B53" t="s">
        <v>68</v>
      </c>
      <c r="C53" t="s">
        <v>98</v>
      </c>
      <c r="D53">
        <v>1</v>
      </c>
      <c r="E53">
        <v>1</v>
      </c>
      <c r="F53">
        <v>1270</v>
      </c>
      <c r="G53">
        <v>-1</v>
      </c>
    </row>
    <row r="54" spans="1:7">
      <c r="A54" t="s">
        <v>93</v>
      </c>
      <c r="B54" t="s">
        <v>69</v>
      </c>
      <c r="C54" t="s">
        <v>98</v>
      </c>
      <c r="D54">
        <v>1</v>
      </c>
      <c r="E54">
        <v>1</v>
      </c>
      <c r="F54">
        <v>1086</v>
      </c>
      <c r="G54">
        <v>-1</v>
      </c>
    </row>
    <row r="55" spans="1:7">
      <c r="A55" t="s">
        <v>96</v>
      </c>
      <c r="B55" t="s">
        <v>69</v>
      </c>
      <c r="C55" t="s">
        <v>98</v>
      </c>
      <c r="D55">
        <v>1</v>
      </c>
      <c r="E55">
        <v>1</v>
      </c>
      <c r="F55">
        <v>721</v>
      </c>
      <c r="G55">
        <v>-1</v>
      </c>
    </row>
    <row r="56" spans="1:7">
      <c r="A56" t="s">
        <v>76</v>
      </c>
      <c r="B56" t="s">
        <v>70</v>
      </c>
      <c r="C56" t="s">
        <v>98</v>
      </c>
      <c r="D56">
        <v>1</v>
      </c>
      <c r="E56">
        <v>0</v>
      </c>
      <c r="F56" s="1">
        <f>4307-13</f>
        <v>4294</v>
      </c>
      <c r="G56">
        <v>-1</v>
      </c>
    </row>
    <row r="57" spans="1:7">
      <c r="A57" t="s">
        <v>83</v>
      </c>
      <c r="B57" t="s">
        <v>71</v>
      </c>
      <c r="C57" t="s">
        <v>98</v>
      </c>
      <c r="D57">
        <v>1</v>
      </c>
      <c r="E57">
        <v>0</v>
      </c>
      <c r="F57" s="1">
        <f>5124-9</f>
        <v>5115</v>
      </c>
      <c r="G57">
        <v>-1</v>
      </c>
    </row>
    <row r="58" spans="1:7">
      <c r="A58" t="s">
        <v>90</v>
      </c>
      <c r="B58" t="s">
        <v>99</v>
      </c>
      <c r="C58" t="s">
        <v>98</v>
      </c>
      <c r="D58">
        <v>1</v>
      </c>
      <c r="E58">
        <v>0</v>
      </c>
      <c r="F58">
        <v>4078</v>
      </c>
      <c r="G58">
        <v>-1</v>
      </c>
    </row>
    <row r="59" spans="1:7">
      <c r="A59" t="s">
        <v>60</v>
      </c>
      <c r="B59" t="s">
        <v>100</v>
      </c>
      <c r="C59" t="s">
        <v>98</v>
      </c>
      <c r="D59">
        <v>1</v>
      </c>
      <c r="E59">
        <v>0</v>
      </c>
      <c r="F59" s="1">
        <f>5056+12</f>
        <v>5068</v>
      </c>
      <c r="G59">
        <v>-1</v>
      </c>
    </row>
    <row r="60" spans="1:7">
      <c r="A60" t="s">
        <v>31</v>
      </c>
      <c r="B60" t="s">
        <v>73</v>
      </c>
      <c r="D60">
        <v>0</v>
      </c>
      <c r="E60">
        <v>0</v>
      </c>
      <c r="F60">
        <v>199</v>
      </c>
      <c r="G60">
        <v>-1</v>
      </c>
    </row>
    <row r="61" spans="1:7">
      <c r="A61" t="s">
        <v>101</v>
      </c>
      <c r="B61" t="s">
        <v>43</v>
      </c>
      <c r="C61" t="s">
        <v>28</v>
      </c>
      <c r="D61">
        <v>0</v>
      </c>
      <c r="E61">
        <v>1</v>
      </c>
      <c r="F61">
        <v>698</v>
      </c>
      <c r="G61">
        <v>3</v>
      </c>
    </row>
    <row r="62" spans="1:7">
      <c r="A62" t="s">
        <v>105</v>
      </c>
      <c r="B62" t="s">
        <v>43</v>
      </c>
      <c r="C62" t="s">
        <v>28</v>
      </c>
      <c r="D62">
        <v>0</v>
      </c>
      <c r="E62">
        <v>1</v>
      </c>
      <c r="F62">
        <v>665</v>
      </c>
      <c r="G62">
        <v>4</v>
      </c>
    </row>
    <row r="63" spans="1:7">
      <c r="A63" t="s">
        <v>106</v>
      </c>
      <c r="B63" t="s">
        <v>43</v>
      </c>
      <c r="C63" t="s">
        <v>28</v>
      </c>
      <c r="D63">
        <v>0</v>
      </c>
      <c r="E63">
        <v>1</v>
      </c>
      <c r="F63">
        <v>448</v>
      </c>
      <c r="G63">
        <v>6</v>
      </c>
    </row>
    <row r="64" spans="1:7">
      <c r="A64" t="s">
        <v>108</v>
      </c>
      <c r="B64" t="s">
        <v>43</v>
      </c>
      <c r="C64" t="s">
        <v>28</v>
      </c>
      <c r="D64">
        <v>0</v>
      </c>
      <c r="E64">
        <v>1</v>
      </c>
      <c r="F64">
        <v>462</v>
      </c>
      <c r="G64">
        <v>7</v>
      </c>
    </row>
    <row r="65" spans="1:7">
      <c r="A65" t="s">
        <v>109</v>
      </c>
      <c r="B65" t="s">
        <v>43</v>
      </c>
      <c r="C65" t="s">
        <v>28</v>
      </c>
      <c r="D65">
        <v>0</v>
      </c>
      <c r="E65">
        <v>1</v>
      </c>
      <c r="F65">
        <v>453</v>
      </c>
      <c r="G65">
        <v>10</v>
      </c>
    </row>
    <row r="66" spans="1:7">
      <c r="A66" t="s">
        <v>112</v>
      </c>
      <c r="B66" t="s">
        <v>43</v>
      </c>
      <c r="C66" t="s">
        <v>28</v>
      </c>
      <c r="D66">
        <v>0</v>
      </c>
      <c r="E66">
        <v>1</v>
      </c>
      <c r="F66">
        <v>378</v>
      </c>
      <c r="G66">
        <v>11</v>
      </c>
    </row>
    <row r="67" spans="1:7">
      <c r="A67" t="s">
        <v>113</v>
      </c>
      <c r="B67" t="s">
        <v>43</v>
      </c>
      <c r="C67" t="s">
        <v>28</v>
      </c>
      <c r="D67">
        <v>0</v>
      </c>
      <c r="E67">
        <v>1</v>
      </c>
      <c r="F67">
        <v>364</v>
      </c>
      <c r="G67">
        <v>13</v>
      </c>
    </row>
    <row r="68" spans="1:7">
      <c r="A68" t="s">
        <v>115</v>
      </c>
      <c r="B68" t="s">
        <v>43</v>
      </c>
      <c r="C68" t="s">
        <v>28</v>
      </c>
      <c r="D68">
        <v>0</v>
      </c>
      <c r="E68">
        <v>1</v>
      </c>
      <c r="F68">
        <v>411</v>
      </c>
      <c r="G68">
        <v>14</v>
      </c>
    </row>
    <row r="69" spans="1:7">
      <c r="A69" t="s">
        <v>116</v>
      </c>
      <c r="B69" t="s">
        <v>43</v>
      </c>
      <c r="C69" t="s">
        <v>28</v>
      </c>
      <c r="D69">
        <v>0</v>
      </c>
      <c r="E69">
        <v>1</v>
      </c>
      <c r="F69">
        <v>692</v>
      </c>
      <c r="G69">
        <v>17</v>
      </c>
    </row>
    <row r="70" spans="1:7">
      <c r="A70" t="s">
        <v>119</v>
      </c>
      <c r="B70" t="s">
        <v>43</v>
      </c>
      <c r="C70" t="s">
        <v>28</v>
      </c>
      <c r="D70">
        <v>0</v>
      </c>
      <c r="E70">
        <v>1</v>
      </c>
      <c r="F70">
        <v>563</v>
      </c>
      <c r="G70">
        <v>19</v>
      </c>
    </row>
    <row r="71" spans="1:7">
      <c r="A71" t="s">
        <v>120</v>
      </c>
      <c r="B71" t="s">
        <v>43</v>
      </c>
      <c r="C71" t="s">
        <v>28</v>
      </c>
      <c r="D71">
        <v>0</v>
      </c>
      <c r="E71">
        <v>1</v>
      </c>
      <c r="F71">
        <v>523</v>
      </c>
      <c r="G71">
        <v>21</v>
      </c>
    </row>
    <row r="72" spans="1:7">
      <c r="A72" t="s">
        <v>122</v>
      </c>
      <c r="B72" t="s">
        <v>43</v>
      </c>
      <c r="C72" t="s">
        <v>28</v>
      </c>
      <c r="D72">
        <v>0</v>
      </c>
      <c r="E72">
        <v>1</v>
      </c>
      <c r="F72">
        <v>570</v>
      </c>
      <c r="G72">
        <v>23</v>
      </c>
    </row>
    <row r="73" spans="1:7">
      <c r="A73" t="s">
        <v>123</v>
      </c>
      <c r="B73" t="s">
        <v>43</v>
      </c>
      <c r="C73" t="s">
        <v>28</v>
      </c>
      <c r="D73">
        <v>0</v>
      </c>
      <c r="E73">
        <v>1</v>
      </c>
      <c r="F73">
        <v>233</v>
      </c>
      <c r="G73">
        <v>26</v>
      </c>
    </row>
    <row r="74" spans="1:7">
      <c r="A74" t="s">
        <v>125</v>
      </c>
      <c r="B74" t="s">
        <v>43</v>
      </c>
      <c r="C74" t="s">
        <v>28</v>
      </c>
      <c r="D74">
        <v>0</v>
      </c>
      <c r="E74">
        <v>1</v>
      </c>
      <c r="F74">
        <v>196</v>
      </c>
      <c r="G74">
        <v>27</v>
      </c>
    </row>
    <row r="75" spans="1:7">
      <c r="A75" t="s">
        <v>102</v>
      </c>
      <c r="B75" t="s">
        <v>66</v>
      </c>
      <c r="C75" t="s">
        <v>126</v>
      </c>
      <c r="D75">
        <v>1</v>
      </c>
      <c r="E75">
        <v>1</v>
      </c>
      <c r="F75">
        <v>1311</v>
      </c>
      <c r="G75">
        <v>-1</v>
      </c>
    </row>
    <row r="76" spans="1:7">
      <c r="A76" t="s">
        <v>107</v>
      </c>
      <c r="B76" t="s">
        <v>66</v>
      </c>
      <c r="C76" t="s">
        <v>126</v>
      </c>
      <c r="D76">
        <v>1</v>
      </c>
      <c r="E76">
        <v>1</v>
      </c>
      <c r="F76">
        <v>1514</v>
      </c>
      <c r="G76">
        <v>-1</v>
      </c>
    </row>
    <row r="77" spans="1:7">
      <c r="A77" t="s">
        <v>110</v>
      </c>
      <c r="B77" t="s">
        <v>66</v>
      </c>
      <c r="C77" t="s">
        <v>126</v>
      </c>
      <c r="D77">
        <v>1</v>
      </c>
      <c r="E77">
        <v>1</v>
      </c>
      <c r="F77">
        <v>699</v>
      </c>
      <c r="G77">
        <v>-1</v>
      </c>
    </row>
    <row r="78" spans="1:7">
      <c r="A78" t="s">
        <v>114</v>
      </c>
      <c r="B78" t="s">
        <v>68</v>
      </c>
      <c r="C78" t="s">
        <v>126</v>
      </c>
      <c r="D78">
        <v>1</v>
      </c>
      <c r="E78">
        <v>1</v>
      </c>
      <c r="F78">
        <v>671</v>
      </c>
      <c r="G78">
        <v>-1</v>
      </c>
    </row>
    <row r="79" spans="1:7">
      <c r="A79" t="s">
        <v>117</v>
      </c>
      <c r="B79" t="s">
        <v>68</v>
      </c>
      <c r="C79" t="s">
        <v>126</v>
      </c>
      <c r="D79">
        <v>1</v>
      </c>
      <c r="E79">
        <v>1</v>
      </c>
      <c r="F79">
        <v>596</v>
      </c>
      <c r="G79">
        <v>-1</v>
      </c>
    </row>
    <row r="80" spans="1:7">
      <c r="A80" t="s">
        <v>121</v>
      </c>
      <c r="B80" t="s">
        <v>69</v>
      </c>
      <c r="C80" t="s">
        <v>126</v>
      </c>
      <c r="D80">
        <v>1</v>
      </c>
      <c r="E80">
        <v>1</v>
      </c>
      <c r="F80">
        <v>579</v>
      </c>
      <c r="G80">
        <v>-1</v>
      </c>
    </row>
    <row r="81" spans="1:13">
      <c r="A81" t="s">
        <v>124</v>
      </c>
      <c r="B81" t="s">
        <v>69</v>
      </c>
      <c r="C81" t="s">
        <v>126</v>
      </c>
      <c r="D81">
        <v>1</v>
      </c>
      <c r="E81">
        <v>1</v>
      </c>
      <c r="F81">
        <v>876</v>
      </c>
      <c r="G81">
        <v>-1</v>
      </c>
    </row>
    <row r="82" spans="1:13">
      <c r="A82" t="s">
        <v>103</v>
      </c>
      <c r="B82" t="s">
        <v>71</v>
      </c>
      <c r="C82" t="s">
        <v>126</v>
      </c>
      <c r="D82">
        <v>1</v>
      </c>
      <c r="E82">
        <v>0</v>
      </c>
      <c r="F82" s="1">
        <f>4822+5</f>
        <v>4827</v>
      </c>
      <c r="G82">
        <v>-1</v>
      </c>
    </row>
    <row r="83" spans="1:13">
      <c r="A83" t="s">
        <v>111</v>
      </c>
      <c r="B83" t="s">
        <v>71</v>
      </c>
      <c r="C83" t="s">
        <v>126</v>
      </c>
      <c r="D83">
        <v>1</v>
      </c>
      <c r="E83">
        <v>0</v>
      </c>
      <c r="F83" s="1">
        <f>5606+5</f>
        <v>5611</v>
      </c>
      <c r="G83">
        <v>-1</v>
      </c>
    </row>
    <row r="84" spans="1:13">
      <c r="A84" t="s">
        <v>118</v>
      </c>
      <c r="B84" t="s">
        <v>99</v>
      </c>
      <c r="C84" t="s">
        <v>126</v>
      </c>
      <c r="D84">
        <v>1</v>
      </c>
      <c r="E84">
        <v>0</v>
      </c>
      <c r="F84" s="1">
        <f>5293+5</f>
        <v>5298</v>
      </c>
      <c r="G84">
        <v>-1</v>
      </c>
    </row>
    <row r="85" spans="1:13">
      <c r="A85" t="s">
        <v>61</v>
      </c>
      <c r="B85" t="s">
        <v>73</v>
      </c>
      <c r="D85">
        <v>0</v>
      </c>
      <c r="E85">
        <v>0</v>
      </c>
      <c r="F85">
        <v>496</v>
      </c>
      <c r="G85">
        <v>-1</v>
      </c>
    </row>
    <row r="86" spans="1:13">
      <c r="A86" t="s">
        <v>127</v>
      </c>
      <c r="B86" t="s">
        <v>43</v>
      </c>
      <c r="C86" t="s">
        <v>28</v>
      </c>
      <c r="D86">
        <v>0</v>
      </c>
      <c r="E86">
        <v>1</v>
      </c>
      <c r="F86">
        <v>785</v>
      </c>
      <c r="G86">
        <v>3</v>
      </c>
      <c r="I86" t="s">
        <v>127</v>
      </c>
      <c r="J86" t="s">
        <v>102</v>
      </c>
      <c r="K86" t="s">
        <v>103</v>
      </c>
      <c r="L86" t="s">
        <v>104</v>
      </c>
    </row>
    <row r="87" spans="1:13">
      <c r="A87" t="s">
        <v>128</v>
      </c>
      <c r="B87" t="s">
        <v>43</v>
      </c>
      <c r="C87" t="s">
        <v>28</v>
      </c>
      <c r="D87">
        <v>0</v>
      </c>
      <c r="E87">
        <v>1</v>
      </c>
      <c r="F87">
        <v>754</v>
      </c>
      <c r="G87">
        <v>4</v>
      </c>
      <c r="I87" t="s">
        <v>128</v>
      </c>
      <c r="J87" t="s">
        <v>102</v>
      </c>
      <c r="K87" t="s">
        <v>103</v>
      </c>
      <c r="L87" t="s">
        <v>104</v>
      </c>
    </row>
    <row r="88" spans="1:13">
      <c r="A88" t="s">
        <v>129</v>
      </c>
      <c r="B88" t="s">
        <v>43</v>
      </c>
      <c r="C88" t="s">
        <v>28</v>
      </c>
      <c r="D88">
        <v>0</v>
      </c>
      <c r="E88">
        <v>1</v>
      </c>
      <c r="F88">
        <v>546</v>
      </c>
      <c r="G88">
        <v>6</v>
      </c>
      <c r="I88" t="s">
        <v>129</v>
      </c>
      <c r="J88" t="s">
        <v>107</v>
      </c>
      <c r="K88" t="s">
        <v>103</v>
      </c>
      <c r="L88" t="s">
        <v>104</v>
      </c>
    </row>
    <row r="89" spans="1:13">
      <c r="A89" t="s">
        <v>130</v>
      </c>
      <c r="B89" t="s">
        <v>43</v>
      </c>
      <c r="C89" t="s">
        <v>28</v>
      </c>
      <c r="D89">
        <v>0</v>
      </c>
      <c r="E89">
        <v>1</v>
      </c>
      <c r="F89">
        <v>553</v>
      </c>
      <c r="G89">
        <v>7</v>
      </c>
      <c r="I89" t="s">
        <v>130</v>
      </c>
      <c r="J89" t="s">
        <v>107</v>
      </c>
      <c r="K89" t="s">
        <v>103</v>
      </c>
      <c r="L89" t="s">
        <v>104</v>
      </c>
    </row>
    <row r="90" spans="1:13">
      <c r="A90" t="s">
        <v>131</v>
      </c>
      <c r="B90" t="s">
        <v>43</v>
      </c>
      <c r="C90" t="s">
        <v>28</v>
      </c>
      <c r="D90">
        <v>0</v>
      </c>
      <c r="E90">
        <v>1</v>
      </c>
      <c r="F90">
        <v>479</v>
      </c>
      <c r="G90">
        <v>11</v>
      </c>
      <c r="I90" t="s">
        <v>131</v>
      </c>
      <c r="J90" t="s">
        <v>110</v>
      </c>
      <c r="K90" t="s">
        <v>111</v>
      </c>
      <c r="L90" t="s">
        <v>104</v>
      </c>
    </row>
    <row r="91" spans="1:13">
      <c r="A91" t="s">
        <v>132</v>
      </c>
      <c r="B91" t="s">
        <v>43</v>
      </c>
      <c r="C91" t="s">
        <v>28</v>
      </c>
      <c r="D91">
        <v>0</v>
      </c>
      <c r="E91">
        <v>1</v>
      </c>
      <c r="F91">
        <v>491</v>
      </c>
      <c r="G91">
        <v>14</v>
      </c>
      <c r="I91" t="s">
        <v>132</v>
      </c>
      <c r="J91" t="s">
        <v>114</v>
      </c>
      <c r="K91" t="s">
        <v>111</v>
      </c>
      <c r="L91" t="s">
        <v>104</v>
      </c>
    </row>
    <row r="92" spans="1:13">
      <c r="A92" t="s">
        <v>104</v>
      </c>
      <c r="B92" t="s">
        <v>73</v>
      </c>
      <c r="D92">
        <v>0</v>
      </c>
      <c r="E92">
        <v>0</v>
      </c>
      <c r="F92">
        <v>499</v>
      </c>
      <c r="G92">
        <v>-1</v>
      </c>
    </row>
    <row r="93" spans="1:13">
      <c r="A93" t="s">
        <v>133</v>
      </c>
      <c r="B93" t="s">
        <v>73</v>
      </c>
      <c r="D93">
        <v>0</v>
      </c>
      <c r="E93">
        <v>0</v>
      </c>
      <c r="F93">
        <v>501</v>
      </c>
      <c r="G93">
        <v>-1</v>
      </c>
    </row>
    <row r="94" spans="1:13">
      <c r="A94" t="s">
        <v>134</v>
      </c>
      <c r="B94" t="s">
        <v>43</v>
      </c>
      <c r="C94" t="s">
        <v>135</v>
      </c>
      <c r="D94">
        <v>0</v>
      </c>
      <c r="E94">
        <v>0</v>
      </c>
      <c r="F94">
        <v>1041</v>
      </c>
      <c r="G94">
        <v>3</v>
      </c>
      <c r="I94" t="s">
        <v>134</v>
      </c>
      <c r="J94" t="s">
        <v>136</v>
      </c>
      <c r="K94" t="s">
        <v>137</v>
      </c>
      <c r="L94" t="s">
        <v>138</v>
      </c>
      <c r="M94" t="s">
        <v>133</v>
      </c>
    </row>
    <row r="95" spans="1:13">
      <c r="A95" t="s">
        <v>139</v>
      </c>
      <c r="B95" t="s">
        <v>43</v>
      </c>
      <c r="C95" t="s">
        <v>135</v>
      </c>
      <c r="D95">
        <v>0</v>
      </c>
      <c r="E95">
        <v>0</v>
      </c>
      <c r="F95">
        <v>875</v>
      </c>
      <c r="G95">
        <v>5</v>
      </c>
      <c r="I95" t="s">
        <v>139</v>
      </c>
      <c r="J95" t="s">
        <v>136</v>
      </c>
      <c r="K95" t="s">
        <v>137</v>
      </c>
      <c r="L95" t="s">
        <v>138</v>
      </c>
      <c r="M95" t="s">
        <v>133</v>
      </c>
    </row>
    <row r="96" spans="1:13">
      <c r="A96" t="s">
        <v>140</v>
      </c>
      <c r="B96" t="s">
        <v>43</v>
      </c>
      <c r="C96" t="s">
        <v>135</v>
      </c>
      <c r="D96">
        <v>0</v>
      </c>
      <c r="E96">
        <v>0</v>
      </c>
      <c r="F96">
        <v>845</v>
      </c>
      <c r="G96">
        <v>7</v>
      </c>
      <c r="I96" t="s">
        <v>140</v>
      </c>
      <c r="J96" t="s">
        <v>141</v>
      </c>
      <c r="K96" t="s">
        <v>137</v>
      </c>
      <c r="L96" t="s">
        <v>138</v>
      </c>
      <c r="M96" t="s">
        <v>133</v>
      </c>
    </row>
    <row r="97" spans="1:13">
      <c r="A97" t="s">
        <v>142</v>
      </c>
      <c r="B97" t="s">
        <v>43</v>
      </c>
      <c r="C97" t="s">
        <v>135</v>
      </c>
      <c r="D97">
        <v>0</v>
      </c>
      <c r="E97">
        <v>0</v>
      </c>
      <c r="F97">
        <v>816</v>
      </c>
      <c r="G97">
        <v>9</v>
      </c>
      <c r="I97" t="s">
        <v>142</v>
      </c>
      <c r="J97" t="s">
        <v>141</v>
      </c>
      <c r="K97" t="s">
        <v>137</v>
      </c>
      <c r="L97" t="s">
        <v>138</v>
      </c>
      <c r="M97" t="s">
        <v>133</v>
      </c>
    </row>
    <row r="98" spans="1:13">
      <c r="A98" t="s">
        <v>143</v>
      </c>
      <c r="B98" t="s">
        <v>43</v>
      </c>
      <c r="C98" t="s">
        <v>135</v>
      </c>
      <c r="D98">
        <v>0</v>
      </c>
      <c r="E98">
        <v>0</v>
      </c>
      <c r="F98">
        <v>824</v>
      </c>
      <c r="G98">
        <v>12</v>
      </c>
      <c r="I98" t="s">
        <v>143</v>
      </c>
      <c r="J98" t="s">
        <v>144</v>
      </c>
      <c r="K98" t="s">
        <v>145</v>
      </c>
      <c r="L98" t="s">
        <v>138</v>
      </c>
      <c r="M98" t="s">
        <v>133</v>
      </c>
    </row>
    <row r="99" spans="1:13">
      <c r="A99" t="s">
        <v>146</v>
      </c>
      <c r="B99" t="s">
        <v>43</v>
      </c>
      <c r="C99" t="s">
        <v>135</v>
      </c>
      <c r="D99">
        <v>0</v>
      </c>
      <c r="E99">
        <v>0</v>
      </c>
      <c r="F99">
        <v>749</v>
      </c>
      <c r="G99">
        <v>14</v>
      </c>
      <c r="I99" t="s">
        <v>146</v>
      </c>
      <c r="J99" t="s">
        <v>144</v>
      </c>
      <c r="K99" t="s">
        <v>145</v>
      </c>
      <c r="L99" t="s">
        <v>138</v>
      </c>
      <c r="M99" t="s">
        <v>133</v>
      </c>
    </row>
    <row r="100" spans="1:13">
      <c r="A100" t="s">
        <v>147</v>
      </c>
      <c r="B100" t="s">
        <v>43</v>
      </c>
      <c r="C100" t="s">
        <v>135</v>
      </c>
      <c r="D100">
        <v>0</v>
      </c>
      <c r="E100">
        <v>0</v>
      </c>
      <c r="F100">
        <v>705</v>
      </c>
      <c r="G100">
        <v>16</v>
      </c>
      <c r="I100" t="s">
        <v>147</v>
      </c>
      <c r="J100" t="s">
        <v>148</v>
      </c>
      <c r="K100" t="s">
        <v>145</v>
      </c>
      <c r="L100" t="s">
        <v>138</v>
      </c>
      <c r="M100" t="s">
        <v>133</v>
      </c>
    </row>
    <row r="101" spans="1:13">
      <c r="A101" t="s">
        <v>149</v>
      </c>
      <c r="B101" t="s">
        <v>43</v>
      </c>
      <c r="C101" t="s">
        <v>135</v>
      </c>
      <c r="D101">
        <v>0</v>
      </c>
      <c r="E101">
        <v>0</v>
      </c>
      <c r="F101">
        <v>739</v>
      </c>
      <c r="G101">
        <v>18</v>
      </c>
      <c r="I101" t="s">
        <v>149</v>
      </c>
      <c r="J101" t="s">
        <v>148</v>
      </c>
      <c r="K101" t="s">
        <v>145</v>
      </c>
      <c r="L101" t="s">
        <v>138</v>
      </c>
      <c r="M101" t="s">
        <v>133</v>
      </c>
    </row>
    <row r="102" spans="1:13">
      <c r="A102" t="s">
        <v>150</v>
      </c>
      <c r="B102" t="s">
        <v>43</v>
      </c>
      <c r="C102" t="s">
        <v>135</v>
      </c>
      <c r="D102">
        <v>0</v>
      </c>
      <c r="E102">
        <v>0</v>
      </c>
      <c r="F102">
        <v>559</v>
      </c>
      <c r="G102">
        <v>20</v>
      </c>
      <c r="I102" t="s">
        <v>150</v>
      </c>
      <c r="J102" t="s">
        <v>151</v>
      </c>
      <c r="K102" t="s">
        <v>152</v>
      </c>
      <c r="L102" t="s">
        <v>138</v>
      </c>
      <c r="M102" t="s">
        <v>133</v>
      </c>
    </row>
    <row r="103" spans="1:13">
      <c r="A103" t="s">
        <v>153</v>
      </c>
      <c r="B103" t="s">
        <v>43</v>
      </c>
      <c r="C103" t="s">
        <v>135</v>
      </c>
      <c r="D103">
        <v>0</v>
      </c>
      <c r="E103">
        <v>0</v>
      </c>
      <c r="F103">
        <v>491</v>
      </c>
      <c r="G103">
        <v>22</v>
      </c>
      <c r="I103" t="s">
        <v>153</v>
      </c>
      <c r="J103" t="s">
        <v>151</v>
      </c>
      <c r="K103" t="s">
        <v>152</v>
      </c>
      <c r="L103" t="s">
        <v>138</v>
      </c>
      <c r="M103" t="s">
        <v>133</v>
      </c>
    </row>
    <row r="104" spans="1:13">
      <c r="A104" t="s">
        <v>154</v>
      </c>
      <c r="B104" t="s">
        <v>43</v>
      </c>
      <c r="C104" t="s">
        <v>135</v>
      </c>
      <c r="D104">
        <v>0</v>
      </c>
      <c r="E104">
        <v>0</v>
      </c>
      <c r="F104">
        <v>395</v>
      </c>
      <c r="G104">
        <v>24</v>
      </c>
      <c r="I104" t="s">
        <v>154</v>
      </c>
      <c r="J104" t="s">
        <v>155</v>
      </c>
      <c r="K104" t="s">
        <v>152</v>
      </c>
      <c r="L104" t="s">
        <v>138</v>
      </c>
      <c r="M104" t="s">
        <v>133</v>
      </c>
    </row>
    <row r="105" spans="1:13">
      <c r="A105" t="s">
        <v>156</v>
      </c>
      <c r="B105" t="s">
        <v>43</v>
      </c>
      <c r="C105" t="s">
        <v>135</v>
      </c>
      <c r="D105">
        <v>0</v>
      </c>
      <c r="E105">
        <v>0</v>
      </c>
      <c r="F105">
        <v>411</v>
      </c>
      <c r="G105">
        <v>26</v>
      </c>
      <c r="I105" t="s">
        <v>156</v>
      </c>
      <c r="J105" t="s">
        <v>155</v>
      </c>
      <c r="K105" t="s">
        <v>152</v>
      </c>
      <c r="L105" t="s">
        <v>138</v>
      </c>
      <c r="M105" t="s">
        <v>133</v>
      </c>
    </row>
    <row r="106" spans="1:13">
      <c r="A106" t="s">
        <v>136</v>
      </c>
      <c r="B106" t="s">
        <v>43</v>
      </c>
      <c r="C106" t="s">
        <v>135</v>
      </c>
      <c r="D106">
        <v>0</v>
      </c>
      <c r="E106">
        <v>0</v>
      </c>
      <c r="F106">
        <v>1286</v>
      </c>
      <c r="G106">
        <v>-1</v>
      </c>
    </row>
    <row r="107" spans="1:13">
      <c r="A107" t="s">
        <v>141</v>
      </c>
      <c r="B107" t="s">
        <v>43</v>
      </c>
      <c r="C107" t="s">
        <v>135</v>
      </c>
      <c r="D107">
        <v>0</v>
      </c>
      <c r="E107">
        <v>0</v>
      </c>
      <c r="F107">
        <v>1193</v>
      </c>
      <c r="G107">
        <v>-1</v>
      </c>
    </row>
    <row r="108" spans="1:13">
      <c r="A108" t="s">
        <v>144</v>
      </c>
      <c r="B108" t="s">
        <v>43</v>
      </c>
      <c r="C108" t="s">
        <v>135</v>
      </c>
      <c r="D108">
        <v>0</v>
      </c>
      <c r="E108">
        <v>0</v>
      </c>
      <c r="F108">
        <v>1039</v>
      </c>
      <c r="G108">
        <v>-1</v>
      </c>
    </row>
    <row r="109" spans="1:13">
      <c r="A109" t="s">
        <v>148</v>
      </c>
      <c r="B109" t="s">
        <v>43</v>
      </c>
      <c r="C109" t="s">
        <v>135</v>
      </c>
      <c r="D109">
        <v>0</v>
      </c>
      <c r="E109">
        <v>0</v>
      </c>
      <c r="F109">
        <v>1047</v>
      </c>
      <c r="G109">
        <v>-1</v>
      </c>
    </row>
    <row r="110" spans="1:13">
      <c r="A110" t="s">
        <v>151</v>
      </c>
      <c r="B110" t="s">
        <v>43</v>
      </c>
      <c r="C110" t="s">
        <v>135</v>
      </c>
      <c r="D110">
        <v>0</v>
      </c>
      <c r="E110">
        <v>0</v>
      </c>
      <c r="F110">
        <v>777</v>
      </c>
      <c r="G110">
        <v>-1</v>
      </c>
    </row>
    <row r="111" spans="1:13">
      <c r="A111" t="s">
        <v>155</v>
      </c>
      <c r="B111" t="s">
        <v>43</v>
      </c>
      <c r="C111" t="s">
        <v>135</v>
      </c>
      <c r="D111">
        <v>0</v>
      </c>
      <c r="E111">
        <v>0</v>
      </c>
      <c r="F111">
        <v>831</v>
      </c>
      <c r="G111">
        <v>-1</v>
      </c>
    </row>
    <row r="112" spans="1:13">
      <c r="A112" t="s">
        <v>137</v>
      </c>
      <c r="B112" t="s">
        <v>157</v>
      </c>
      <c r="C112" t="s">
        <v>135</v>
      </c>
      <c r="D112">
        <v>0</v>
      </c>
      <c r="E112">
        <v>0</v>
      </c>
      <c r="F112">
        <v>2634</v>
      </c>
      <c r="G112">
        <v>-1</v>
      </c>
    </row>
    <row r="113" spans="1:7">
      <c r="A113" t="s">
        <v>145</v>
      </c>
      <c r="B113" t="s">
        <v>157</v>
      </c>
      <c r="C113" t="s">
        <v>135</v>
      </c>
      <c r="D113">
        <v>0</v>
      </c>
      <c r="E113">
        <v>0</v>
      </c>
      <c r="F113">
        <v>2627</v>
      </c>
      <c r="G113">
        <v>-1</v>
      </c>
    </row>
    <row r="114" spans="1:7">
      <c r="A114" t="s">
        <v>152</v>
      </c>
      <c r="B114" t="s">
        <v>157</v>
      </c>
      <c r="C114" t="s">
        <v>135</v>
      </c>
      <c r="D114">
        <v>0</v>
      </c>
      <c r="E114">
        <v>0</v>
      </c>
      <c r="F114">
        <v>2928</v>
      </c>
      <c r="G114">
        <v>-1</v>
      </c>
    </row>
    <row r="115" spans="1:7">
      <c r="A115" t="s">
        <v>138</v>
      </c>
      <c r="B115" t="s">
        <v>158</v>
      </c>
      <c r="C115" t="s">
        <v>135</v>
      </c>
      <c r="D115">
        <v>0</v>
      </c>
      <c r="E115">
        <v>0</v>
      </c>
      <c r="F115" s="1">
        <f>2600+60-130</f>
        <v>2530</v>
      </c>
      <c r="G115">
        <v>-1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115"/>
  <sheetViews>
    <sheetView zoomScale="90" zoomScaleNormal="90" zoomScalePageLayoutView="90" workbookViewId="0">
      <selection activeCell="B3" sqref="B3"/>
    </sheetView>
  </sheetViews>
  <sheetFormatPr defaultColWidth="11" defaultRowHeight="15"/>
  <cols>
    <col min="2" max="2" width="19.125" customWidth="1"/>
    <col min="3" max="3" width="20.125" customWidth="1"/>
  </cols>
  <sheetData>
    <row r="1" spans="1:23">
      <c r="A1" t="s">
        <v>0</v>
      </c>
      <c r="B1" t="s">
        <v>173</v>
      </c>
      <c r="O1" s="11" t="s">
        <v>2</v>
      </c>
      <c r="P1" s="11"/>
      <c r="Q1" s="11"/>
      <c r="R1" s="11"/>
      <c r="S1" s="11"/>
      <c r="T1" s="11"/>
      <c r="U1" s="11"/>
      <c r="V1" s="11"/>
      <c r="W1" s="11"/>
    </row>
    <row r="2" spans="1:23">
      <c r="A2" t="s">
        <v>3</v>
      </c>
      <c r="B2" s="7" t="s">
        <v>160</v>
      </c>
      <c r="O2" s="11" t="s">
        <v>5</v>
      </c>
      <c r="P2" s="11"/>
      <c r="Q2" s="11"/>
      <c r="R2" s="11"/>
      <c r="S2" s="11"/>
      <c r="T2" s="11"/>
      <c r="U2" s="11"/>
      <c r="V2" s="11"/>
      <c r="W2" s="11"/>
    </row>
    <row r="3" spans="1:23">
      <c r="A3" t="s">
        <v>6</v>
      </c>
      <c r="O3" s="11" t="s">
        <v>7</v>
      </c>
      <c r="P3" s="11"/>
      <c r="Q3" s="11"/>
      <c r="R3" s="11"/>
      <c r="S3" s="11"/>
      <c r="T3" s="11"/>
      <c r="U3" s="11"/>
      <c r="V3" s="11"/>
      <c r="W3" s="11"/>
    </row>
    <row r="4" spans="1:23">
      <c r="A4" t="s">
        <v>8</v>
      </c>
      <c r="C4" s="7" t="s">
        <v>9</v>
      </c>
      <c r="D4" s="7"/>
      <c r="E4" s="7"/>
      <c r="F4" s="7"/>
      <c r="G4" s="7"/>
      <c r="O4" s="11" t="s">
        <v>10</v>
      </c>
      <c r="P4" s="2"/>
      <c r="Q4" s="2"/>
      <c r="R4" s="2"/>
      <c r="S4" s="2"/>
      <c r="T4" s="2"/>
      <c r="U4" s="2"/>
      <c r="V4" s="2"/>
      <c r="W4" s="2"/>
    </row>
    <row r="5" spans="1:23">
      <c r="C5" s="7" t="s">
        <v>161</v>
      </c>
      <c r="O5" t="s">
        <v>162</v>
      </c>
    </row>
    <row r="6" spans="1:23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18</v>
      </c>
      <c r="O6" s="3" t="s">
        <v>174</v>
      </c>
      <c r="P6" s="3"/>
      <c r="Q6" s="3"/>
      <c r="R6" s="3"/>
      <c r="S6" s="3"/>
      <c r="T6" s="3"/>
    </row>
    <row r="7" spans="1:23">
      <c r="A7" t="s">
        <v>20</v>
      </c>
      <c r="O7" s="3"/>
      <c r="P7" s="3"/>
      <c r="Q7" s="3"/>
      <c r="R7" s="3"/>
      <c r="S7" s="3"/>
      <c r="T7" s="3"/>
    </row>
    <row r="8" spans="1:23">
      <c r="I8" t="s">
        <v>22</v>
      </c>
      <c r="J8" t="s">
        <v>23</v>
      </c>
      <c r="K8" t="s">
        <v>24</v>
      </c>
      <c r="O8" s="3"/>
      <c r="P8" s="3" t="s">
        <v>33</v>
      </c>
      <c r="Q8" s="3" t="s">
        <v>34</v>
      </c>
      <c r="R8" s="3" t="s">
        <v>35</v>
      </c>
      <c r="S8" s="3" t="s">
        <v>36</v>
      </c>
      <c r="T8" s="3" t="s">
        <v>37</v>
      </c>
    </row>
    <row r="9" spans="1:23">
      <c r="A9" t="s">
        <v>26</v>
      </c>
      <c r="B9" t="s">
        <v>27</v>
      </c>
      <c r="C9" t="s">
        <v>28</v>
      </c>
      <c r="D9">
        <v>0</v>
      </c>
      <c r="E9">
        <v>1</v>
      </c>
      <c r="F9">
        <v>536</v>
      </c>
      <c r="G9">
        <v>3</v>
      </c>
      <c r="I9" t="s">
        <v>26</v>
      </c>
      <c r="J9" t="s">
        <v>29</v>
      </c>
      <c r="K9" t="s">
        <v>30</v>
      </c>
      <c r="L9" t="s">
        <v>31</v>
      </c>
      <c r="M9" t="s">
        <v>32</v>
      </c>
      <c r="O9" s="3">
        <v>1</v>
      </c>
      <c r="P9" s="3">
        <v>7594</v>
      </c>
      <c r="Q9" s="3">
        <v>7495</v>
      </c>
      <c r="R9" s="3">
        <v>7637</v>
      </c>
      <c r="S9" s="3">
        <v>7726</v>
      </c>
      <c r="T9" s="3">
        <v>7811</v>
      </c>
    </row>
    <row r="10" spans="1:23">
      <c r="A10" t="s">
        <v>38</v>
      </c>
      <c r="B10" t="s">
        <v>27</v>
      </c>
      <c r="C10" t="s">
        <v>28</v>
      </c>
      <c r="D10">
        <v>0</v>
      </c>
      <c r="E10">
        <v>1</v>
      </c>
      <c r="F10">
        <v>503</v>
      </c>
      <c r="G10">
        <v>4</v>
      </c>
      <c r="I10" t="s">
        <v>38</v>
      </c>
      <c r="J10" t="s">
        <v>29</v>
      </c>
      <c r="K10" t="s">
        <v>30</v>
      </c>
      <c r="L10" t="s">
        <v>31</v>
      </c>
      <c r="M10" t="s">
        <v>32</v>
      </c>
      <c r="O10" s="3">
        <v>2</v>
      </c>
      <c r="P10" s="3">
        <v>7560</v>
      </c>
      <c r="Q10" s="3">
        <v>7469</v>
      </c>
      <c r="R10" s="3">
        <v>7603</v>
      </c>
      <c r="S10" s="3">
        <v>7693</v>
      </c>
      <c r="T10" s="3">
        <v>7640</v>
      </c>
    </row>
    <row r="11" spans="1:23">
      <c r="A11" t="s">
        <v>39</v>
      </c>
      <c r="B11" t="s">
        <v>27</v>
      </c>
      <c r="C11" t="s">
        <v>28</v>
      </c>
      <c r="D11">
        <v>0</v>
      </c>
      <c r="E11">
        <v>1</v>
      </c>
      <c r="F11">
        <v>499</v>
      </c>
      <c r="G11">
        <v>6</v>
      </c>
      <c r="I11" t="s">
        <v>39</v>
      </c>
      <c r="J11" t="s">
        <v>40</v>
      </c>
      <c r="K11" t="s">
        <v>30</v>
      </c>
      <c r="L11" t="s">
        <v>31</v>
      </c>
      <c r="M11" t="s">
        <v>32</v>
      </c>
      <c r="O11" s="3">
        <v>3</v>
      </c>
      <c r="P11" s="3">
        <v>7541</v>
      </c>
      <c r="Q11" s="3">
        <v>7448</v>
      </c>
      <c r="R11" s="3">
        <v>7588</v>
      </c>
      <c r="S11" s="3">
        <v>7687</v>
      </c>
      <c r="T11" s="3">
        <v>7512</v>
      </c>
    </row>
    <row r="12" spans="1:23">
      <c r="A12" t="s">
        <v>41</v>
      </c>
      <c r="B12" t="s">
        <v>27</v>
      </c>
      <c r="C12" t="s">
        <v>28</v>
      </c>
      <c r="D12">
        <v>0</v>
      </c>
      <c r="E12">
        <v>1</v>
      </c>
      <c r="F12">
        <v>518</v>
      </c>
      <c r="G12">
        <v>7</v>
      </c>
      <c r="I12" t="s">
        <v>41</v>
      </c>
      <c r="J12" t="s">
        <v>40</v>
      </c>
      <c r="K12" t="s">
        <v>30</v>
      </c>
      <c r="L12" t="s">
        <v>31</v>
      </c>
      <c r="M12" t="s">
        <v>32</v>
      </c>
      <c r="O12" s="3">
        <v>4</v>
      </c>
      <c r="P12" s="3">
        <v>7559</v>
      </c>
      <c r="Q12" s="3">
        <v>7452</v>
      </c>
      <c r="R12" s="3">
        <v>7601</v>
      </c>
      <c r="S12" s="3">
        <v>7694</v>
      </c>
      <c r="T12" s="3">
        <v>7482</v>
      </c>
    </row>
    <row r="13" spans="1:23">
      <c r="A13" t="s">
        <v>42</v>
      </c>
      <c r="B13" t="s">
        <v>43</v>
      </c>
      <c r="C13" t="s">
        <v>28</v>
      </c>
      <c r="D13">
        <v>0</v>
      </c>
      <c r="E13">
        <v>1</v>
      </c>
      <c r="F13">
        <v>504</v>
      </c>
      <c r="G13">
        <v>10</v>
      </c>
      <c r="I13" t="s">
        <v>42</v>
      </c>
      <c r="J13" t="s">
        <v>44</v>
      </c>
      <c r="K13" t="s">
        <v>45</v>
      </c>
      <c r="L13" t="s">
        <v>31</v>
      </c>
      <c r="M13" t="s">
        <v>32</v>
      </c>
      <c r="O13" s="3">
        <v>5</v>
      </c>
      <c r="P13" s="3">
        <v>7477</v>
      </c>
      <c r="Q13" s="3">
        <v>7408</v>
      </c>
      <c r="R13" s="3">
        <v>7563</v>
      </c>
      <c r="S13" s="3">
        <v>7587</v>
      </c>
      <c r="T13" s="3">
        <v>7329</v>
      </c>
    </row>
    <row r="14" spans="1:23">
      <c r="A14" t="s">
        <v>46</v>
      </c>
      <c r="B14" t="s">
        <v>43</v>
      </c>
      <c r="C14" t="s">
        <v>28</v>
      </c>
      <c r="D14">
        <v>0</v>
      </c>
      <c r="E14">
        <v>1</v>
      </c>
      <c r="F14">
        <v>441</v>
      </c>
      <c r="G14">
        <v>11</v>
      </c>
      <c r="I14" t="s">
        <v>46</v>
      </c>
      <c r="J14" t="s">
        <v>44</v>
      </c>
      <c r="K14" t="s">
        <v>45</v>
      </c>
      <c r="L14" t="s">
        <v>31</v>
      </c>
      <c r="M14" t="s">
        <v>32</v>
      </c>
      <c r="O14" s="3">
        <v>6</v>
      </c>
      <c r="P14" s="3">
        <v>7413</v>
      </c>
      <c r="Q14" s="3">
        <v>7346</v>
      </c>
      <c r="R14" s="3">
        <v>7483</v>
      </c>
      <c r="S14" s="3">
        <v>7571</v>
      </c>
      <c r="T14" s="3">
        <v>7250</v>
      </c>
    </row>
    <row r="15" spans="1:23">
      <c r="A15" t="s">
        <v>47</v>
      </c>
      <c r="B15" t="s">
        <v>43</v>
      </c>
      <c r="C15" t="s">
        <v>28</v>
      </c>
      <c r="D15">
        <v>0</v>
      </c>
      <c r="E15">
        <v>1</v>
      </c>
      <c r="F15">
        <v>441</v>
      </c>
      <c r="G15">
        <v>13</v>
      </c>
      <c r="I15" t="s">
        <v>47</v>
      </c>
      <c r="J15" t="s">
        <v>48</v>
      </c>
      <c r="K15" t="s">
        <v>45</v>
      </c>
      <c r="L15" t="s">
        <v>31</v>
      </c>
      <c r="M15" t="s">
        <v>32</v>
      </c>
      <c r="O15" s="3">
        <v>7</v>
      </c>
      <c r="P15" s="3">
        <v>7357</v>
      </c>
      <c r="Q15" s="3">
        <v>7308</v>
      </c>
      <c r="R15" s="3">
        <v>7442</v>
      </c>
      <c r="S15" s="3">
        <v>0</v>
      </c>
      <c r="T15" s="3">
        <v>7211</v>
      </c>
    </row>
    <row r="16" spans="1:23">
      <c r="A16" t="s">
        <v>49</v>
      </c>
      <c r="B16" t="s">
        <v>43</v>
      </c>
      <c r="C16" t="s">
        <v>28</v>
      </c>
      <c r="D16">
        <v>0</v>
      </c>
      <c r="E16">
        <v>1</v>
      </c>
      <c r="F16">
        <v>460</v>
      </c>
      <c r="G16">
        <v>14</v>
      </c>
      <c r="I16" t="s">
        <v>49</v>
      </c>
      <c r="J16" t="s">
        <v>48</v>
      </c>
      <c r="K16" t="s">
        <v>45</v>
      </c>
      <c r="L16" t="s">
        <v>31</v>
      </c>
      <c r="M16" t="s">
        <v>32</v>
      </c>
      <c r="O16" s="3">
        <v>8</v>
      </c>
      <c r="P16" s="3">
        <v>7375</v>
      </c>
      <c r="Q16" s="3">
        <v>7336</v>
      </c>
      <c r="R16" s="3">
        <v>7489</v>
      </c>
      <c r="S16" s="3">
        <v>0</v>
      </c>
      <c r="T16" s="3">
        <v>7245</v>
      </c>
    </row>
    <row r="17" spans="1:20">
      <c r="A17" t="s">
        <v>50</v>
      </c>
      <c r="B17" t="s">
        <v>43</v>
      </c>
      <c r="C17" t="s">
        <v>28</v>
      </c>
      <c r="D17">
        <v>0</v>
      </c>
      <c r="E17">
        <v>1</v>
      </c>
      <c r="F17">
        <v>1136</v>
      </c>
      <c r="G17">
        <v>17</v>
      </c>
      <c r="I17" t="s">
        <v>50</v>
      </c>
      <c r="J17" t="s">
        <v>51</v>
      </c>
      <c r="K17" t="s">
        <v>52</v>
      </c>
      <c r="L17" t="s">
        <v>53</v>
      </c>
      <c r="M17" t="s">
        <v>32</v>
      </c>
      <c r="O17" s="3">
        <v>9</v>
      </c>
      <c r="P17" s="3">
        <v>7243</v>
      </c>
      <c r="Q17" s="3">
        <v>7223</v>
      </c>
      <c r="R17" s="3">
        <v>7382</v>
      </c>
      <c r="S17" s="3">
        <v>0</v>
      </c>
      <c r="T17" s="3">
        <v>7094</v>
      </c>
    </row>
    <row r="18" spans="1:20">
      <c r="A18" t="s">
        <v>54</v>
      </c>
      <c r="B18" t="s">
        <v>43</v>
      </c>
      <c r="C18" t="s">
        <v>28</v>
      </c>
      <c r="D18">
        <v>0</v>
      </c>
      <c r="E18">
        <v>1</v>
      </c>
      <c r="F18">
        <v>1060</v>
      </c>
      <c r="G18">
        <v>19</v>
      </c>
      <c r="I18" t="s">
        <v>54</v>
      </c>
      <c r="J18" t="s">
        <v>51</v>
      </c>
      <c r="K18" t="s">
        <v>52</v>
      </c>
      <c r="L18" t="s">
        <v>53</v>
      </c>
      <c r="M18" t="s">
        <v>32</v>
      </c>
      <c r="O18" s="3">
        <v>10</v>
      </c>
      <c r="P18" s="3">
        <v>7166</v>
      </c>
      <c r="Q18" s="3">
        <v>7127</v>
      </c>
      <c r="R18" s="3">
        <v>7246</v>
      </c>
      <c r="S18" s="3">
        <v>0</v>
      </c>
      <c r="T18" s="3">
        <v>7022</v>
      </c>
    </row>
    <row r="19" spans="1:20">
      <c r="A19" t="s">
        <v>55</v>
      </c>
      <c r="B19" t="s">
        <v>43</v>
      </c>
      <c r="C19" t="s">
        <v>28</v>
      </c>
      <c r="D19">
        <v>0</v>
      </c>
      <c r="E19">
        <v>1</v>
      </c>
      <c r="F19">
        <v>1148</v>
      </c>
      <c r="G19">
        <v>21</v>
      </c>
      <c r="I19" t="s">
        <v>55</v>
      </c>
      <c r="J19" t="s">
        <v>56</v>
      </c>
      <c r="K19" t="s">
        <v>52</v>
      </c>
      <c r="L19" t="s">
        <v>53</v>
      </c>
      <c r="M19" t="s">
        <v>32</v>
      </c>
      <c r="O19" s="3">
        <v>11</v>
      </c>
      <c r="P19" s="3">
        <v>7070</v>
      </c>
      <c r="Q19" s="3">
        <v>7050</v>
      </c>
      <c r="R19" s="3">
        <v>7188</v>
      </c>
      <c r="S19" s="3">
        <v>0</v>
      </c>
      <c r="T19" s="3">
        <v>6978</v>
      </c>
    </row>
    <row r="20" spans="1:20">
      <c r="A20" t="s">
        <v>57</v>
      </c>
      <c r="B20" t="s">
        <v>43</v>
      </c>
      <c r="C20" t="s">
        <v>28</v>
      </c>
      <c r="D20">
        <v>0</v>
      </c>
      <c r="E20">
        <v>1</v>
      </c>
      <c r="F20">
        <v>1084</v>
      </c>
      <c r="G20">
        <v>23</v>
      </c>
      <c r="I20" t="s">
        <v>57</v>
      </c>
      <c r="J20" t="s">
        <v>56</v>
      </c>
      <c r="K20" t="s">
        <v>52</v>
      </c>
      <c r="L20" t="s">
        <v>53</v>
      </c>
      <c r="M20" t="s">
        <v>32</v>
      </c>
      <c r="O20" s="3">
        <v>12</v>
      </c>
      <c r="P20" s="3">
        <v>7005</v>
      </c>
      <c r="Q20" s="3">
        <v>7017</v>
      </c>
      <c r="R20" s="3">
        <v>7235</v>
      </c>
      <c r="S20" s="3">
        <v>0</v>
      </c>
      <c r="T20" s="3">
        <v>6992</v>
      </c>
    </row>
    <row r="21" spans="1:20">
      <c r="A21" t="s">
        <v>58</v>
      </c>
      <c r="B21" t="s">
        <v>43</v>
      </c>
      <c r="C21" t="s">
        <v>28</v>
      </c>
      <c r="D21">
        <v>0</v>
      </c>
      <c r="E21">
        <v>1</v>
      </c>
      <c r="F21">
        <v>389</v>
      </c>
      <c r="G21">
        <v>26</v>
      </c>
      <c r="I21" t="s">
        <v>58</v>
      </c>
      <c r="J21" t="s">
        <v>59</v>
      </c>
      <c r="K21" t="s">
        <v>60</v>
      </c>
      <c r="L21" t="s">
        <v>61</v>
      </c>
      <c r="O21" s="3">
        <v>13</v>
      </c>
      <c r="P21" s="3">
        <v>6812</v>
      </c>
      <c r="Q21" s="3">
        <v>6818</v>
      </c>
      <c r="R21" s="3">
        <v>6954</v>
      </c>
      <c r="S21" s="3">
        <v>0</v>
      </c>
      <c r="T21" s="3">
        <v>0</v>
      </c>
    </row>
    <row r="22" spans="1:20">
      <c r="A22" t="s">
        <v>62</v>
      </c>
      <c r="B22" t="s">
        <v>43</v>
      </c>
      <c r="C22" t="s">
        <v>28</v>
      </c>
      <c r="D22">
        <v>0</v>
      </c>
      <c r="E22">
        <v>1</v>
      </c>
      <c r="F22">
        <v>350</v>
      </c>
      <c r="G22">
        <v>27</v>
      </c>
      <c r="I22" t="s">
        <v>62</v>
      </c>
      <c r="J22" t="s">
        <v>59</v>
      </c>
      <c r="K22" t="s">
        <v>60</v>
      </c>
      <c r="L22" t="s">
        <v>61</v>
      </c>
      <c r="O22" s="3">
        <v>14</v>
      </c>
      <c r="P22" s="3">
        <v>6772</v>
      </c>
      <c r="Q22" s="3">
        <v>6794</v>
      </c>
      <c r="R22" s="3">
        <v>6914</v>
      </c>
      <c r="S22" s="3">
        <v>0</v>
      </c>
      <c r="T22" s="3">
        <v>0</v>
      </c>
    </row>
    <row r="23" spans="1:20">
      <c r="A23" t="s">
        <v>29</v>
      </c>
      <c r="B23" t="s">
        <v>63</v>
      </c>
      <c r="C23" t="s">
        <v>64</v>
      </c>
      <c r="D23">
        <v>1</v>
      </c>
      <c r="E23">
        <v>1</v>
      </c>
      <c r="F23">
        <v>1424</v>
      </c>
      <c r="G23">
        <v>-1</v>
      </c>
      <c r="O23" t="s">
        <v>65</v>
      </c>
    </row>
    <row r="24" spans="1:20">
      <c r="A24" t="s">
        <v>40</v>
      </c>
      <c r="B24" t="s">
        <v>63</v>
      </c>
      <c r="C24" t="s">
        <v>64</v>
      </c>
      <c r="D24">
        <v>1</v>
      </c>
      <c r="E24">
        <v>1</v>
      </c>
      <c r="F24">
        <v>1410</v>
      </c>
      <c r="G24">
        <v>-1</v>
      </c>
      <c r="O24" s="4" t="s">
        <v>167</v>
      </c>
      <c r="P24" s="4"/>
      <c r="Q24" s="4"/>
      <c r="R24" s="4"/>
      <c r="S24" s="4"/>
      <c r="T24" s="4"/>
    </row>
    <row r="25" spans="1:20">
      <c r="A25" t="s">
        <v>44</v>
      </c>
      <c r="B25" t="s">
        <v>66</v>
      </c>
      <c r="C25" t="s">
        <v>64</v>
      </c>
      <c r="D25">
        <v>1</v>
      </c>
      <c r="E25">
        <v>1</v>
      </c>
      <c r="F25">
        <v>1168</v>
      </c>
      <c r="G25">
        <v>-1</v>
      </c>
      <c r="O25" s="4"/>
      <c r="P25" s="4" t="s">
        <v>33</v>
      </c>
      <c r="Q25" s="4" t="s">
        <v>34</v>
      </c>
      <c r="R25" s="4" t="s">
        <v>35</v>
      </c>
      <c r="S25" s="4" t="s">
        <v>36</v>
      </c>
      <c r="T25" s="4" t="s">
        <v>37</v>
      </c>
    </row>
    <row r="26" spans="1:20">
      <c r="A26" t="s">
        <v>48</v>
      </c>
      <c r="B26" t="s">
        <v>68</v>
      </c>
      <c r="C26" t="s">
        <v>64</v>
      </c>
      <c r="D26">
        <v>1</v>
      </c>
      <c r="E26">
        <v>1</v>
      </c>
      <c r="F26" s="1">
        <f>1120-8</f>
        <v>1112</v>
      </c>
      <c r="G26">
        <v>-1</v>
      </c>
      <c r="O26" s="4">
        <v>1</v>
      </c>
      <c r="P26" s="4">
        <v>7602</v>
      </c>
      <c r="Q26" s="4">
        <v>7503</v>
      </c>
      <c r="R26" s="4">
        <v>7632</v>
      </c>
      <c r="S26" s="4">
        <v>7721</v>
      </c>
      <c r="T26" s="4">
        <v>7826</v>
      </c>
    </row>
    <row r="27" spans="1:20">
      <c r="A27" t="s">
        <v>51</v>
      </c>
      <c r="B27" t="s">
        <v>68</v>
      </c>
      <c r="C27" t="s">
        <v>64</v>
      </c>
      <c r="D27">
        <v>1</v>
      </c>
      <c r="E27">
        <v>1</v>
      </c>
      <c r="F27">
        <v>1568</v>
      </c>
      <c r="G27">
        <v>-1</v>
      </c>
      <c r="O27" s="4">
        <v>2</v>
      </c>
      <c r="P27" s="4">
        <v>7568</v>
      </c>
      <c r="Q27" s="4">
        <v>7477</v>
      </c>
      <c r="R27" s="4">
        <v>7598</v>
      </c>
      <c r="S27" s="4">
        <v>7688</v>
      </c>
      <c r="T27" s="4">
        <v>7655</v>
      </c>
    </row>
    <row r="28" spans="1:20">
      <c r="A28" t="s">
        <v>56</v>
      </c>
      <c r="B28" t="s">
        <v>69</v>
      </c>
      <c r="C28" t="s">
        <v>64</v>
      </c>
      <c r="D28">
        <v>1</v>
      </c>
      <c r="E28">
        <v>1</v>
      </c>
      <c r="F28">
        <v>1384</v>
      </c>
      <c r="G28">
        <v>-1</v>
      </c>
      <c r="O28" s="4">
        <v>3</v>
      </c>
      <c r="P28" s="4">
        <v>7549</v>
      </c>
      <c r="Q28" s="4">
        <v>7456</v>
      </c>
      <c r="R28" s="4">
        <v>7583</v>
      </c>
      <c r="S28" s="4">
        <v>7682</v>
      </c>
      <c r="T28" s="4">
        <v>7527</v>
      </c>
    </row>
    <row r="29" spans="1:20">
      <c r="A29" t="s">
        <v>59</v>
      </c>
      <c r="B29" t="s">
        <v>69</v>
      </c>
      <c r="C29" t="s">
        <v>64</v>
      </c>
      <c r="D29">
        <v>1</v>
      </c>
      <c r="E29">
        <v>1</v>
      </c>
      <c r="F29">
        <v>618</v>
      </c>
      <c r="G29">
        <v>-1</v>
      </c>
      <c r="O29" s="4">
        <v>4</v>
      </c>
      <c r="P29" s="4">
        <v>7567</v>
      </c>
      <c r="Q29" s="4">
        <v>7460</v>
      </c>
      <c r="R29" s="4">
        <v>7596</v>
      </c>
      <c r="S29" s="4">
        <v>7689</v>
      </c>
      <c r="T29" s="4">
        <v>7497</v>
      </c>
    </row>
    <row r="30" spans="1:20">
      <c r="A30" t="s">
        <v>30</v>
      </c>
      <c r="B30" t="s">
        <v>70</v>
      </c>
      <c r="C30" t="s">
        <v>64</v>
      </c>
      <c r="D30">
        <v>1</v>
      </c>
      <c r="E30">
        <v>0</v>
      </c>
      <c r="F30">
        <v>5110</v>
      </c>
      <c r="G30">
        <v>-1</v>
      </c>
      <c r="O30" s="4">
        <v>5</v>
      </c>
      <c r="P30" s="4">
        <v>7485</v>
      </c>
      <c r="Q30" s="4">
        <v>7416</v>
      </c>
      <c r="R30" s="4">
        <v>7558</v>
      </c>
      <c r="S30" s="4">
        <v>7582</v>
      </c>
      <c r="T30" s="4">
        <v>7344</v>
      </c>
    </row>
    <row r="31" spans="1:20">
      <c r="A31" t="s">
        <v>45</v>
      </c>
      <c r="B31" t="s">
        <v>71</v>
      </c>
      <c r="C31" t="s">
        <v>64</v>
      </c>
      <c r="D31">
        <v>1</v>
      </c>
      <c r="E31">
        <v>0</v>
      </c>
      <c r="F31">
        <v>5281</v>
      </c>
      <c r="G31">
        <v>-1</v>
      </c>
      <c r="O31" s="4">
        <v>6</v>
      </c>
      <c r="P31" s="4">
        <v>7421</v>
      </c>
      <c r="Q31" s="4">
        <v>7354</v>
      </c>
      <c r="R31" s="4">
        <v>7478</v>
      </c>
      <c r="S31" s="4">
        <v>7566</v>
      </c>
      <c r="T31" s="4">
        <v>7265</v>
      </c>
    </row>
    <row r="32" spans="1:20">
      <c r="A32" t="s">
        <v>52</v>
      </c>
      <c r="B32" t="s">
        <v>72</v>
      </c>
      <c r="C32" t="s">
        <v>64</v>
      </c>
      <c r="D32">
        <v>1</v>
      </c>
      <c r="E32">
        <v>0</v>
      </c>
      <c r="F32">
        <v>4014</v>
      </c>
      <c r="G32">
        <v>-1</v>
      </c>
      <c r="O32" s="4">
        <v>7</v>
      </c>
      <c r="P32" s="4">
        <v>7365</v>
      </c>
      <c r="Q32" s="4">
        <v>7316</v>
      </c>
      <c r="R32" s="4">
        <v>7437</v>
      </c>
      <c r="S32" s="4">
        <v>0</v>
      </c>
      <c r="T32" s="4">
        <v>7226</v>
      </c>
    </row>
    <row r="33" spans="1:20">
      <c r="A33" t="s">
        <v>53</v>
      </c>
      <c r="B33" t="s">
        <v>73</v>
      </c>
      <c r="D33">
        <v>0</v>
      </c>
      <c r="E33">
        <v>0</v>
      </c>
      <c r="F33">
        <v>200</v>
      </c>
      <c r="G33">
        <v>-1</v>
      </c>
      <c r="O33" s="4">
        <v>8</v>
      </c>
      <c r="P33" s="4">
        <v>7383</v>
      </c>
      <c r="Q33" s="4">
        <v>7344</v>
      </c>
      <c r="R33" s="4">
        <v>7484</v>
      </c>
      <c r="S33" s="4">
        <v>0</v>
      </c>
      <c r="T33" s="4">
        <v>7260</v>
      </c>
    </row>
    <row r="34" spans="1:20">
      <c r="A34" t="s">
        <v>32</v>
      </c>
      <c r="B34" t="s">
        <v>73</v>
      </c>
      <c r="D34">
        <v>0</v>
      </c>
      <c r="E34">
        <v>0</v>
      </c>
      <c r="F34">
        <v>297</v>
      </c>
      <c r="G34">
        <v>-1</v>
      </c>
      <c r="O34" s="4">
        <v>9</v>
      </c>
      <c r="P34" s="4">
        <v>7243</v>
      </c>
      <c r="Q34" s="4">
        <v>7223</v>
      </c>
      <c r="R34" s="4">
        <v>7377</v>
      </c>
      <c r="S34" s="4">
        <v>0</v>
      </c>
      <c r="T34" s="4">
        <v>7109</v>
      </c>
    </row>
    <row r="35" spans="1:20">
      <c r="A35" t="s">
        <v>74</v>
      </c>
      <c r="B35" t="s">
        <v>27</v>
      </c>
      <c r="C35" t="s">
        <v>28</v>
      </c>
      <c r="D35">
        <v>0</v>
      </c>
      <c r="E35">
        <v>1</v>
      </c>
      <c r="F35">
        <v>717</v>
      </c>
      <c r="G35">
        <v>3</v>
      </c>
      <c r="I35" t="s">
        <v>74</v>
      </c>
      <c r="J35" t="s">
        <v>75</v>
      </c>
      <c r="K35" t="s">
        <v>76</v>
      </c>
      <c r="L35" t="s">
        <v>61</v>
      </c>
      <c r="O35" s="4">
        <v>10</v>
      </c>
      <c r="P35" s="4">
        <v>7166</v>
      </c>
      <c r="Q35" s="4">
        <v>7127</v>
      </c>
      <c r="R35" s="4">
        <v>7241</v>
      </c>
      <c r="S35" s="4">
        <v>0</v>
      </c>
      <c r="T35" s="4">
        <v>7037</v>
      </c>
    </row>
    <row r="36" spans="1:20">
      <c r="A36" t="s">
        <v>77</v>
      </c>
      <c r="B36" t="s">
        <v>43</v>
      </c>
      <c r="C36" t="s">
        <v>28</v>
      </c>
      <c r="D36">
        <v>0</v>
      </c>
      <c r="E36">
        <v>1</v>
      </c>
      <c r="F36">
        <v>692</v>
      </c>
      <c r="G36">
        <v>4</v>
      </c>
      <c r="I36" t="s">
        <v>77</v>
      </c>
      <c r="J36" t="s">
        <v>75</v>
      </c>
      <c r="K36" t="s">
        <v>76</v>
      </c>
      <c r="L36" t="s">
        <v>61</v>
      </c>
      <c r="O36" s="4">
        <v>11</v>
      </c>
      <c r="P36" s="4">
        <v>7070</v>
      </c>
      <c r="Q36" s="4">
        <v>7050</v>
      </c>
      <c r="R36" s="4">
        <v>7183</v>
      </c>
      <c r="S36" s="4">
        <v>0</v>
      </c>
      <c r="T36" s="4">
        <v>6993</v>
      </c>
    </row>
    <row r="37" spans="1:20">
      <c r="A37" t="s">
        <v>78</v>
      </c>
      <c r="B37" t="s">
        <v>43</v>
      </c>
      <c r="C37" t="s">
        <v>28</v>
      </c>
      <c r="D37">
        <v>0</v>
      </c>
      <c r="E37">
        <v>1</v>
      </c>
      <c r="F37">
        <v>625</v>
      </c>
      <c r="G37">
        <v>6</v>
      </c>
      <c r="I37" t="s">
        <v>78</v>
      </c>
      <c r="J37" t="s">
        <v>79</v>
      </c>
      <c r="K37" t="s">
        <v>76</v>
      </c>
      <c r="L37" t="s">
        <v>61</v>
      </c>
      <c r="O37" s="4">
        <v>12</v>
      </c>
      <c r="P37" s="4">
        <v>7005</v>
      </c>
      <c r="Q37" s="4">
        <v>7017</v>
      </c>
      <c r="R37" s="4">
        <v>7230</v>
      </c>
      <c r="S37" s="4">
        <v>0</v>
      </c>
      <c r="T37" s="4">
        <v>7007</v>
      </c>
    </row>
    <row r="38" spans="1:20">
      <c r="A38" t="s">
        <v>80</v>
      </c>
      <c r="B38" t="s">
        <v>43</v>
      </c>
      <c r="C38" t="s">
        <v>28</v>
      </c>
      <c r="D38">
        <v>0</v>
      </c>
      <c r="E38">
        <v>1</v>
      </c>
      <c r="F38">
        <v>630</v>
      </c>
      <c r="G38">
        <v>7</v>
      </c>
      <c r="I38" t="s">
        <v>80</v>
      </c>
      <c r="J38" t="s">
        <v>79</v>
      </c>
      <c r="K38" t="s">
        <v>76</v>
      </c>
      <c r="L38" t="s">
        <v>61</v>
      </c>
      <c r="O38" s="4">
        <v>13</v>
      </c>
      <c r="P38" s="4">
        <v>6802</v>
      </c>
      <c r="Q38" s="4">
        <v>6808</v>
      </c>
      <c r="R38" s="4">
        <v>6944</v>
      </c>
      <c r="S38" s="4">
        <v>0</v>
      </c>
      <c r="T38" s="4">
        <v>0</v>
      </c>
    </row>
    <row r="39" spans="1:20">
      <c r="A39" t="s">
        <v>81</v>
      </c>
      <c r="B39" t="s">
        <v>43</v>
      </c>
      <c r="C39" t="s">
        <v>28</v>
      </c>
      <c r="D39">
        <v>0</v>
      </c>
      <c r="E39">
        <v>1</v>
      </c>
      <c r="F39">
        <v>498</v>
      </c>
      <c r="G39">
        <v>10</v>
      </c>
      <c r="I39" t="s">
        <v>81</v>
      </c>
      <c r="J39" t="s">
        <v>82</v>
      </c>
      <c r="K39" t="s">
        <v>83</v>
      </c>
      <c r="L39" t="s">
        <v>61</v>
      </c>
      <c r="O39" s="4">
        <v>14</v>
      </c>
      <c r="P39" s="4">
        <v>6762</v>
      </c>
      <c r="Q39" s="4">
        <v>6784</v>
      </c>
      <c r="R39" s="4">
        <v>6904</v>
      </c>
      <c r="S39" s="4">
        <v>0</v>
      </c>
      <c r="T39" s="4">
        <v>0</v>
      </c>
    </row>
    <row r="40" spans="1:20">
      <c r="A40" t="s">
        <v>84</v>
      </c>
      <c r="B40" t="s">
        <v>43</v>
      </c>
      <c r="C40" t="s">
        <v>28</v>
      </c>
      <c r="D40">
        <v>0</v>
      </c>
      <c r="E40">
        <v>1</v>
      </c>
      <c r="F40">
        <v>437</v>
      </c>
      <c r="G40">
        <v>11</v>
      </c>
      <c r="I40" t="s">
        <v>84</v>
      </c>
      <c r="J40" t="s">
        <v>82</v>
      </c>
      <c r="K40" t="s">
        <v>83</v>
      </c>
      <c r="L40" t="s">
        <v>61</v>
      </c>
    </row>
    <row r="41" spans="1:20">
      <c r="A41" t="s">
        <v>85</v>
      </c>
      <c r="B41" t="s">
        <v>43</v>
      </c>
      <c r="C41" t="s">
        <v>28</v>
      </c>
      <c r="D41">
        <v>0</v>
      </c>
      <c r="E41">
        <v>1</v>
      </c>
      <c r="F41">
        <v>431</v>
      </c>
      <c r="G41">
        <v>13</v>
      </c>
      <c r="I41" t="s">
        <v>85</v>
      </c>
      <c r="J41" t="s">
        <v>86</v>
      </c>
      <c r="K41" t="s">
        <v>83</v>
      </c>
      <c r="L41" t="s">
        <v>61</v>
      </c>
    </row>
    <row r="42" spans="1:20">
      <c r="A42" t="s">
        <v>87</v>
      </c>
      <c r="B42" t="s">
        <v>43</v>
      </c>
      <c r="C42" t="s">
        <v>28</v>
      </c>
      <c r="D42">
        <v>0</v>
      </c>
      <c r="E42">
        <v>1</v>
      </c>
      <c r="F42">
        <v>460</v>
      </c>
      <c r="G42">
        <v>14</v>
      </c>
      <c r="I42" t="s">
        <v>87</v>
      </c>
      <c r="J42" t="s">
        <v>86</v>
      </c>
      <c r="K42" t="s">
        <v>83</v>
      </c>
      <c r="L42" t="s">
        <v>61</v>
      </c>
    </row>
    <row r="43" spans="1:20">
      <c r="A43" t="s">
        <v>88</v>
      </c>
      <c r="B43" t="s">
        <v>43</v>
      </c>
      <c r="C43" t="s">
        <v>28</v>
      </c>
      <c r="D43">
        <v>0</v>
      </c>
      <c r="E43">
        <v>1</v>
      </c>
      <c r="F43">
        <v>1116</v>
      </c>
      <c r="G43">
        <v>17</v>
      </c>
      <c r="I43" t="s">
        <v>88</v>
      </c>
      <c r="J43" t="s">
        <v>89</v>
      </c>
      <c r="K43" t="s">
        <v>90</v>
      </c>
      <c r="L43" t="s">
        <v>61</v>
      </c>
    </row>
    <row r="44" spans="1:20">
      <c r="A44" t="s">
        <v>91</v>
      </c>
      <c r="B44" t="s">
        <v>43</v>
      </c>
      <c r="C44" t="s">
        <v>28</v>
      </c>
      <c r="D44">
        <v>0</v>
      </c>
      <c r="E44">
        <v>1</v>
      </c>
      <c r="F44">
        <v>1021</v>
      </c>
      <c r="G44">
        <v>19</v>
      </c>
      <c r="I44" t="s">
        <v>91</v>
      </c>
      <c r="J44" t="s">
        <v>89</v>
      </c>
      <c r="K44" t="s">
        <v>90</v>
      </c>
      <c r="L44" t="s">
        <v>61</v>
      </c>
    </row>
    <row r="45" spans="1:20">
      <c r="A45" t="s">
        <v>92</v>
      </c>
      <c r="B45" t="s">
        <v>43</v>
      </c>
      <c r="C45" t="s">
        <v>28</v>
      </c>
      <c r="D45">
        <v>0</v>
      </c>
      <c r="E45">
        <v>1</v>
      </c>
      <c r="F45">
        <v>1135</v>
      </c>
      <c r="G45">
        <v>21</v>
      </c>
      <c r="I45" t="s">
        <v>92</v>
      </c>
      <c r="J45" t="s">
        <v>93</v>
      </c>
      <c r="K45" t="s">
        <v>90</v>
      </c>
      <c r="L45" t="s">
        <v>61</v>
      </c>
    </row>
    <row r="46" spans="1:20">
      <c r="A46" t="s">
        <v>94</v>
      </c>
      <c r="B46" t="s">
        <v>43</v>
      </c>
      <c r="C46" t="s">
        <v>28</v>
      </c>
      <c r="D46">
        <v>0</v>
      </c>
      <c r="E46">
        <v>1</v>
      </c>
      <c r="F46">
        <v>1103</v>
      </c>
      <c r="G46">
        <v>23</v>
      </c>
      <c r="I46" t="s">
        <v>94</v>
      </c>
      <c r="J46" t="s">
        <v>93</v>
      </c>
      <c r="K46" t="s">
        <v>90</v>
      </c>
      <c r="L46" t="s">
        <v>61</v>
      </c>
    </row>
    <row r="47" spans="1:20">
      <c r="A47" t="s">
        <v>95</v>
      </c>
      <c r="B47" t="s">
        <v>43</v>
      </c>
      <c r="C47" t="s">
        <v>28</v>
      </c>
      <c r="D47">
        <v>0</v>
      </c>
      <c r="E47">
        <v>1</v>
      </c>
      <c r="F47">
        <v>266</v>
      </c>
      <c r="G47">
        <v>26</v>
      </c>
      <c r="I47" t="s">
        <v>95</v>
      </c>
      <c r="J47" t="s">
        <v>96</v>
      </c>
      <c r="K47" t="s">
        <v>60</v>
      </c>
      <c r="L47" t="s">
        <v>61</v>
      </c>
    </row>
    <row r="48" spans="1:20">
      <c r="A48" t="s">
        <v>97</v>
      </c>
      <c r="B48" t="s">
        <v>43</v>
      </c>
      <c r="C48" t="s">
        <v>28</v>
      </c>
      <c r="D48">
        <v>0</v>
      </c>
      <c r="E48">
        <v>1</v>
      </c>
      <c r="F48">
        <v>243</v>
      </c>
      <c r="G48">
        <v>27</v>
      </c>
      <c r="I48" t="s">
        <v>97</v>
      </c>
      <c r="J48" t="s">
        <v>96</v>
      </c>
      <c r="K48" t="s">
        <v>60</v>
      </c>
      <c r="L48" t="s">
        <v>61</v>
      </c>
    </row>
    <row r="49" spans="1:12">
      <c r="A49" t="s">
        <v>75</v>
      </c>
      <c r="B49" t="s">
        <v>63</v>
      </c>
      <c r="C49" t="s">
        <v>98</v>
      </c>
      <c r="D49">
        <v>1</v>
      </c>
      <c r="E49">
        <v>1</v>
      </c>
      <c r="F49">
        <v>1770</v>
      </c>
      <c r="G49">
        <v>-1</v>
      </c>
    </row>
    <row r="50" spans="1:12">
      <c r="A50" t="s">
        <v>79</v>
      </c>
      <c r="B50" t="s">
        <v>66</v>
      </c>
      <c r="C50" t="s">
        <v>98</v>
      </c>
      <c r="D50">
        <v>1</v>
      </c>
      <c r="E50">
        <v>1</v>
      </c>
      <c r="F50">
        <v>1817</v>
      </c>
      <c r="G50">
        <v>-1</v>
      </c>
    </row>
    <row r="51" spans="1:12">
      <c r="A51" t="s">
        <v>82</v>
      </c>
      <c r="B51" t="s">
        <v>66</v>
      </c>
      <c r="C51" t="s">
        <v>98</v>
      </c>
      <c r="D51">
        <v>1</v>
      </c>
      <c r="E51">
        <v>1</v>
      </c>
      <c r="F51">
        <v>1048</v>
      </c>
      <c r="G51">
        <v>-1</v>
      </c>
    </row>
    <row r="52" spans="1:12">
      <c r="A52" t="s">
        <v>86</v>
      </c>
      <c r="B52" t="s">
        <v>68</v>
      </c>
      <c r="C52" t="s">
        <v>98</v>
      </c>
      <c r="D52">
        <v>1</v>
      </c>
      <c r="E52">
        <v>1</v>
      </c>
      <c r="F52">
        <v>1016</v>
      </c>
      <c r="G52">
        <v>-1</v>
      </c>
    </row>
    <row r="53" spans="1:12">
      <c r="A53" t="s">
        <v>89</v>
      </c>
      <c r="B53" t="s">
        <v>68</v>
      </c>
      <c r="C53" t="s">
        <v>98</v>
      </c>
      <c r="D53">
        <v>1</v>
      </c>
      <c r="E53">
        <v>1</v>
      </c>
      <c r="F53">
        <v>1320</v>
      </c>
      <c r="G53">
        <v>-1</v>
      </c>
    </row>
    <row r="54" spans="1:12">
      <c r="A54" t="s">
        <v>93</v>
      </c>
      <c r="B54" t="s">
        <v>69</v>
      </c>
      <c r="C54" t="s">
        <v>98</v>
      </c>
      <c r="D54">
        <v>1</v>
      </c>
      <c r="E54">
        <v>1</v>
      </c>
      <c r="F54">
        <v>1129</v>
      </c>
      <c r="G54">
        <v>-1</v>
      </c>
    </row>
    <row r="55" spans="1:12">
      <c r="A55" t="s">
        <v>96</v>
      </c>
      <c r="B55" t="s">
        <v>69</v>
      </c>
      <c r="C55" t="s">
        <v>98</v>
      </c>
      <c r="D55">
        <v>1</v>
      </c>
      <c r="E55">
        <v>1</v>
      </c>
      <c r="F55">
        <v>749</v>
      </c>
      <c r="G55">
        <v>-1</v>
      </c>
    </row>
    <row r="56" spans="1:12">
      <c r="A56" t="s">
        <v>76</v>
      </c>
      <c r="B56" t="s">
        <v>70</v>
      </c>
      <c r="C56" t="s">
        <v>98</v>
      </c>
      <c r="D56">
        <v>1</v>
      </c>
      <c r="E56">
        <v>0</v>
      </c>
      <c r="F56" s="1">
        <f>4497-13</f>
        <v>4484</v>
      </c>
      <c r="G56">
        <v>-1</v>
      </c>
    </row>
    <row r="57" spans="1:12">
      <c r="A57" t="s">
        <v>83</v>
      </c>
      <c r="B57" t="s">
        <v>71</v>
      </c>
      <c r="C57" t="s">
        <v>98</v>
      </c>
      <c r="D57">
        <v>1</v>
      </c>
      <c r="E57">
        <v>0</v>
      </c>
      <c r="F57" s="1">
        <f>5347-9</f>
        <v>5338</v>
      </c>
      <c r="G57">
        <v>-1</v>
      </c>
    </row>
    <row r="58" spans="1:12">
      <c r="A58" t="s">
        <v>90</v>
      </c>
      <c r="B58" t="s">
        <v>99</v>
      </c>
      <c r="C58" t="s">
        <v>98</v>
      </c>
      <c r="D58">
        <v>1</v>
      </c>
      <c r="E58">
        <v>0</v>
      </c>
      <c r="F58">
        <v>4262</v>
      </c>
      <c r="G58">
        <v>-1</v>
      </c>
    </row>
    <row r="59" spans="1:12">
      <c r="A59" t="s">
        <v>60</v>
      </c>
      <c r="B59" t="s">
        <v>100</v>
      </c>
      <c r="C59" t="s">
        <v>98</v>
      </c>
      <c r="D59">
        <v>1</v>
      </c>
      <c r="E59">
        <v>0</v>
      </c>
      <c r="F59" s="1">
        <f>5277+12</f>
        <v>5289</v>
      </c>
      <c r="G59">
        <v>-1</v>
      </c>
    </row>
    <row r="60" spans="1:12">
      <c r="A60" t="s">
        <v>31</v>
      </c>
      <c r="B60" t="s">
        <v>73</v>
      </c>
      <c r="D60">
        <v>0</v>
      </c>
      <c r="E60">
        <v>0</v>
      </c>
      <c r="F60">
        <v>199</v>
      </c>
      <c r="G60">
        <v>-1</v>
      </c>
    </row>
    <row r="61" spans="1:12">
      <c r="A61" t="s">
        <v>101</v>
      </c>
      <c r="B61" t="s">
        <v>43</v>
      </c>
      <c r="C61" t="s">
        <v>28</v>
      </c>
      <c r="D61">
        <v>0</v>
      </c>
      <c r="E61">
        <v>1</v>
      </c>
      <c r="F61">
        <v>725</v>
      </c>
      <c r="G61">
        <v>3</v>
      </c>
      <c r="I61" t="s">
        <v>101</v>
      </c>
      <c r="J61" t="s">
        <v>102</v>
      </c>
      <c r="K61" t="s">
        <v>103</v>
      </c>
      <c r="L61" t="s">
        <v>104</v>
      </c>
    </row>
    <row r="62" spans="1:12">
      <c r="A62" t="s">
        <v>106</v>
      </c>
      <c r="B62" t="s">
        <v>43</v>
      </c>
      <c r="C62" t="s">
        <v>28</v>
      </c>
      <c r="D62">
        <v>0</v>
      </c>
      <c r="E62">
        <v>1</v>
      </c>
      <c r="F62">
        <v>692</v>
      </c>
      <c r="G62">
        <v>4</v>
      </c>
      <c r="I62" t="s">
        <v>106</v>
      </c>
      <c r="J62" t="s">
        <v>102</v>
      </c>
      <c r="K62" t="s">
        <v>103</v>
      </c>
      <c r="L62" t="s">
        <v>104</v>
      </c>
    </row>
    <row r="63" spans="1:12">
      <c r="A63" t="s">
        <v>105</v>
      </c>
      <c r="B63" t="s">
        <v>43</v>
      </c>
      <c r="C63" t="s">
        <v>28</v>
      </c>
      <c r="D63">
        <v>0</v>
      </c>
      <c r="E63">
        <v>1</v>
      </c>
      <c r="F63">
        <v>467</v>
      </c>
      <c r="G63">
        <v>6</v>
      </c>
      <c r="I63" t="s">
        <v>105</v>
      </c>
      <c r="J63" t="s">
        <v>107</v>
      </c>
      <c r="K63" t="s">
        <v>103</v>
      </c>
      <c r="L63" t="s">
        <v>104</v>
      </c>
    </row>
    <row r="64" spans="1:12">
      <c r="A64" t="s">
        <v>108</v>
      </c>
      <c r="B64" t="s">
        <v>43</v>
      </c>
      <c r="C64" t="s">
        <v>28</v>
      </c>
      <c r="D64">
        <v>0</v>
      </c>
      <c r="E64">
        <v>1</v>
      </c>
      <c r="F64">
        <v>481</v>
      </c>
      <c r="G64">
        <v>7</v>
      </c>
      <c r="I64" t="s">
        <v>108</v>
      </c>
      <c r="J64" t="s">
        <v>107</v>
      </c>
      <c r="K64" t="s">
        <v>103</v>
      </c>
      <c r="L64" t="s">
        <v>104</v>
      </c>
    </row>
    <row r="65" spans="1:12">
      <c r="A65" t="s">
        <v>109</v>
      </c>
      <c r="B65" t="s">
        <v>43</v>
      </c>
      <c r="C65" t="s">
        <v>28</v>
      </c>
      <c r="D65">
        <v>0</v>
      </c>
      <c r="E65">
        <v>1</v>
      </c>
      <c r="F65">
        <v>472</v>
      </c>
      <c r="G65">
        <v>10</v>
      </c>
      <c r="I65" t="s">
        <v>109</v>
      </c>
      <c r="J65" t="s">
        <v>110</v>
      </c>
      <c r="K65" t="s">
        <v>111</v>
      </c>
      <c r="L65" t="s">
        <v>104</v>
      </c>
    </row>
    <row r="66" spans="1:12">
      <c r="A66" t="s">
        <v>112</v>
      </c>
      <c r="B66" t="s">
        <v>43</v>
      </c>
      <c r="C66" t="s">
        <v>28</v>
      </c>
      <c r="D66">
        <v>0</v>
      </c>
      <c r="E66">
        <v>1</v>
      </c>
      <c r="F66">
        <v>393</v>
      </c>
      <c r="G66">
        <v>11</v>
      </c>
      <c r="I66" t="s">
        <v>112</v>
      </c>
      <c r="J66" t="s">
        <v>110</v>
      </c>
      <c r="K66" t="s">
        <v>111</v>
      </c>
      <c r="L66" t="s">
        <v>104</v>
      </c>
    </row>
    <row r="67" spans="1:12">
      <c r="A67" t="s">
        <v>113</v>
      </c>
      <c r="B67" t="s">
        <v>43</v>
      </c>
      <c r="C67" t="s">
        <v>28</v>
      </c>
      <c r="D67">
        <v>0</v>
      </c>
      <c r="E67">
        <v>1</v>
      </c>
      <c r="F67">
        <v>379</v>
      </c>
      <c r="G67">
        <v>13</v>
      </c>
      <c r="I67" t="s">
        <v>113</v>
      </c>
      <c r="J67" t="s">
        <v>114</v>
      </c>
      <c r="K67" t="s">
        <v>111</v>
      </c>
      <c r="L67" t="s">
        <v>104</v>
      </c>
    </row>
    <row r="68" spans="1:12">
      <c r="A68" t="s">
        <v>115</v>
      </c>
      <c r="B68" t="s">
        <v>43</v>
      </c>
      <c r="C68" t="s">
        <v>28</v>
      </c>
      <c r="D68">
        <v>0</v>
      </c>
      <c r="E68">
        <v>1</v>
      </c>
      <c r="F68">
        <v>427</v>
      </c>
      <c r="G68">
        <v>14</v>
      </c>
      <c r="I68" t="s">
        <v>115</v>
      </c>
      <c r="J68" t="s">
        <v>114</v>
      </c>
      <c r="K68" t="s">
        <v>111</v>
      </c>
      <c r="L68" t="s">
        <v>104</v>
      </c>
    </row>
    <row r="69" spans="1:12">
      <c r="A69" t="s">
        <v>116</v>
      </c>
      <c r="B69" t="s">
        <v>43</v>
      </c>
      <c r="C69" t="s">
        <v>28</v>
      </c>
      <c r="D69">
        <v>0</v>
      </c>
      <c r="E69">
        <v>1</v>
      </c>
      <c r="F69">
        <v>720</v>
      </c>
      <c r="G69">
        <v>17</v>
      </c>
      <c r="I69" t="s">
        <v>116</v>
      </c>
      <c r="J69" t="s">
        <v>117</v>
      </c>
      <c r="K69" t="s">
        <v>118</v>
      </c>
      <c r="L69" t="s">
        <v>104</v>
      </c>
    </row>
    <row r="70" spans="1:12">
      <c r="A70" t="s">
        <v>119</v>
      </c>
      <c r="B70" t="s">
        <v>43</v>
      </c>
      <c r="C70" t="s">
        <v>28</v>
      </c>
      <c r="D70">
        <v>0</v>
      </c>
      <c r="E70">
        <v>1</v>
      </c>
      <c r="F70">
        <v>585</v>
      </c>
      <c r="G70">
        <v>19</v>
      </c>
      <c r="I70" t="s">
        <v>119</v>
      </c>
      <c r="J70" t="s">
        <v>117</v>
      </c>
      <c r="K70" t="s">
        <v>118</v>
      </c>
      <c r="L70" t="s">
        <v>104</v>
      </c>
    </row>
    <row r="71" spans="1:12">
      <c r="A71" t="s">
        <v>120</v>
      </c>
      <c r="B71" t="s">
        <v>43</v>
      </c>
      <c r="C71" t="s">
        <v>28</v>
      </c>
      <c r="D71">
        <v>0</v>
      </c>
      <c r="E71">
        <v>1</v>
      </c>
      <c r="F71">
        <v>544</v>
      </c>
      <c r="G71">
        <v>21</v>
      </c>
      <c r="I71" t="s">
        <v>120</v>
      </c>
      <c r="J71" t="s">
        <v>121</v>
      </c>
      <c r="K71" t="s">
        <v>118</v>
      </c>
      <c r="L71" t="s">
        <v>104</v>
      </c>
    </row>
    <row r="72" spans="1:12">
      <c r="A72" t="s">
        <v>122</v>
      </c>
      <c r="B72" t="s">
        <v>43</v>
      </c>
      <c r="C72" t="s">
        <v>28</v>
      </c>
      <c r="D72">
        <v>0</v>
      </c>
      <c r="E72">
        <v>1</v>
      </c>
      <c r="F72">
        <v>592</v>
      </c>
      <c r="G72">
        <v>23</v>
      </c>
      <c r="I72" t="s">
        <v>122</v>
      </c>
      <c r="J72" t="s">
        <v>121</v>
      </c>
      <c r="K72" t="s">
        <v>118</v>
      </c>
      <c r="L72" t="s">
        <v>104</v>
      </c>
    </row>
    <row r="73" spans="1:12">
      <c r="A73" t="s">
        <v>123</v>
      </c>
      <c r="B73" t="s">
        <v>43</v>
      </c>
      <c r="C73" t="s">
        <v>28</v>
      </c>
      <c r="D73">
        <v>0</v>
      </c>
      <c r="E73">
        <v>1</v>
      </c>
      <c r="F73">
        <v>243</v>
      </c>
      <c r="G73">
        <v>26</v>
      </c>
      <c r="I73" t="s">
        <v>123</v>
      </c>
      <c r="J73" t="s">
        <v>124</v>
      </c>
      <c r="K73" t="s">
        <v>60</v>
      </c>
      <c r="L73" t="s">
        <v>61</v>
      </c>
    </row>
    <row r="74" spans="1:12">
      <c r="A74" t="s">
        <v>125</v>
      </c>
      <c r="B74" t="s">
        <v>43</v>
      </c>
      <c r="C74" t="s">
        <v>28</v>
      </c>
      <c r="D74">
        <v>0</v>
      </c>
      <c r="E74">
        <v>1</v>
      </c>
      <c r="F74">
        <v>204</v>
      </c>
      <c r="G74">
        <v>27</v>
      </c>
      <c r="I74" t="s">
        <v>125</v>
      </c>
      <c r="J74" t="s">
        <v>124</v>
      </c>
      <c r="K74" t="s">
        <v>60</v>
      </c>
      <c r="L74" t="s">
        <v>61</v>
      </c>
    </row>
    <row r="75" spans="1:12">
      <c r="A75" t="s">
        <v>102</v>
      </c>
      <c r="B75" t="s">
        <v>66</v>
      </c>
      <c r="C75" t="s">
        <v>126</v>
      </c>
      <c r="D75">
        <v>1</v>
      </c>
      <c r="E75">
        <v>1</v>
      </c>
      <c r="F75">
        <v>1363</v>
      </c>
      <c r="G75">
        <v>-1</v>
      </c>
    </row>
    <row r="76" spans="1:12">
      <c r="A76" t="s">
        <v>107</v>
      </c>
      <c r="B76" t="s">
        <v>66</v>
      </c>
      <c r="C76" t="s">
        <v>126</v>
      </c>
      <c r="D76">
        <v>1</v>
      </c>
      <c r="E76">
        <v>1</v>
      </c>
      <c r="F76">
        <v>1574</v>
      </c>
      <c r="G76">
        <v>-1</v>
      </c>
    </row>
    <row r="77" spans="1:12">
      <c r="A77" t="s">
        <v>110</v>
      </c>
      <c r="B77" t="s">
        <v>66</v>
      </c>
      <c r="C77" t="s">
        <v>126</v>
      </c>
      <c r="D77">
        <v>1</v>
      </c>
      <c r="E77">
        <v>1</v>
      </c>
      <c r="F77">
        <v>725</v>
      </c>
      <c r="G77">
        <v>-1</v>
      </c>
    </row>
    <row r="78" spans="1:12">
      <c r="A78" t="s">
        <v>114</v>
      </c>
      <c r="B78" t="s">
        <v>68</v>
      </c>
      <c r="C78" t="s">
        <v>126</v>
      </c>
      <c r="D78">
        <v>1</v>
      </c>
      <c r="E78">
        <v>1</v>
      </c>
      <c r="F78">
        <v>698</v>
      </c>
      <c r="G78">
        <v>-1</v>
      </c>
    </row>
    <row r="79" spans="1:12">
      <c r="A79" t="s">
        <v>117</v>
      </c>
      <c r="B79" t="s">
        <v>68</v>
      </c>
      <c r="C79" t="s">
        <v>126</v>
      </c>
      <c r="D79">
        <v>1</v>
      </c>
      <c r="E79">
        <v>1</v>
      </c>
      <c r="F79">
        <v>619</v>
      </c>
      <c r="G79">
        <v>-1</v>
      </c>
    </row>
    <row r="80" spans="1:12">
      <c r="A80" t="s">
        <v>121</v>
      </c>
      <c r="B80" t="s">
        <v>69</v>
      </c>
      <c r="C80" t="s">
        <v>126</v>
      </c>
      <c r="D80">
        <v>1</v>
      </c>
      <c r="E80">
        <v>1</v>
      </c>
      <c r="F80">
        <v>602</v>
      </c>
      <c r="G80">
        <v>-1</v>
      </c>
    </row>
    <row r="81" spans="1:13">
      <c r="A81" t="s">
        <v>124</v>
      </c>
      <c r="B81" t="s">
        <v>69</v>
      </c>
      <c r="C81" t="s">
        <v>126</v>
      </c>
      <c r="D81">
        <v>1</v>
      </c>
      <c r="E81">
        <v>1</v>
      </c>
      <c r="F81">
        <v>910</v>
      </c>
      <c r="G81">
        <v>-1</v>
      </c>
    </row>
    <row r="82" spans="1:13">
      <c r="A82" t="s">
        <v>103</v>
      </c>
      <c r="B82" t="s">
        <v>71</v>
      </c>
      <c r="C82" t="s">
        <v>126</v>
      </c>
      <c r="D82">
        <v>1</v>
      </c>
      <c r="E82">
        <v>0</v>
      </c>
      <c r="F82" s="1">
        <f>5031+5</f>
        <v>5036</v>
      </c>
      <c r="G82">
        <v>-1</v>
      </c>
    </row>
    <row r="83" spans="1:13">
      <c r="A83" t="s">
        <v>111</v>
      </c>
      <c r="B83" t="s">
        <v>71</v>
      </c>
      <c r="C83" t="s">
        <v>126</v>
      </c>
      <c r="D83">
        <v>1</v>
      </c>
      <c r="E83">
        <v>0</v>
      </c>
      <c r="F83" s="1">
        <f>5848+5</f>
        <v>5853</v>
      </c>
      <c r="G83">
        <v>-1</v>
      </c>
    </row>
    <row r="84" spans="1:13">
      <c r="A84" t="s">
        <v>118</v>
      </c>
      <c r="B84" t="s">
        <v>99</v>
      </c>
      <c r="C84" t="s">
        <v>126</v>
      </c>
      <c r="D84">
        <v>1</v>
      </c>
      <c r="E84">
        <v>0</v>
      </c>
      <c r="F84" s="1">
        <f>5524+5</f>
        <v>5529</v>
      </c>
      <c r="G84">
        <v>-1</v>
      </c>
    </row>
    <row r="85" spans="1:13">
      <c r="A85" t="s">
        <v>61</v>
      </c>
      <c r="B85" t="s">
        <v>73</v>
      </c>
      <c r="D85">
        <v>0</v>
      </c>
      <c r="E85">
        <v>0</v>
      </c>
      <c r="F85">
        <v>496</v>
      </c>
      <c r="G85">
        <v>-1</v>
      </c>
    </row>
    <row r="86" spans="1:13">
      <c r="A86" t="s">
        <v>127</v>
      </c>
      <c r="B86" t="s">
        <v>43</v>
      </c>
      <c r="C86" t="s">
        <v>28</v>
      </c>
      <c r="D86">
        <v>0</v>
      </c>
      <c r="E86">
        <v>1</v>
      </c>
      <c r="F86">
        <v>816</v>
      </c>
      <c r="G86">
        <v>3</v>
      </c>
      <c r="I86" t="s">
        <v>127</v>
      </c>
      <c r="J86" t="s">
        <v>102</v>
      </c>
      <c r="K86" t="s">
        <v>103</v>
      </c>
      <c r="L86" t="s">
        <v>104</v>
      </c>
    </row>
    <row r="87" spans="1:13">
      <c r="A87" t="s">
        <v>128</v>
      </c>
      <c r="B87" t="s">
        <v>43</v>
      </c>
      <c r="C87" t="s">
        <v>28</v>
      </c>
      <c r="D87">
        <v>0</v>
      </c>
      <c r="E87">
        <v>1</v>
      </c>
      <c r="F87">
        <v>784</v>
      </c>
      <c r="G87">
        <v>4</v>
      </c>
      <c r="I87" t="s">
        <v>128</v>
      </c>
      <c r="J87" t="s">
        <v>102</v>
      </c>
      <c r="K87" t="s">
        <v>103</v>
      </c>
      <c r="L87" t="s">
        <v>104</v>
      </c>
    </row>
    <row r="88" spans="1:13">
      <c r="A88" t="s">
        <v>129</v>
      </c>
      <c r="B88" t="s">
        <v>43</v>
      </c>
      <c r="C88" t="s">
        <v>28</v>
      </c>
      <c r="D88">
        <v>0</v>
      </c>
      <c r="E88">
        <v>1</v>
      </c>
      <c r="F88">
        <v>568</v>
      </c>
      <c r="G88">
        <v>6</v>
      </c>
      <c r="I88" t="s">
        <v>129</v>
      </c>
      <c r="J88" t="s">
        <v>107</v>
      </c>
      <c r="K88" t="s">
        <v>103</v>
      </c>
      <c r="L88" t="s">
        <v>104</v>
      </c>
    </row>
    <row r="89" spans="1:13">
      <c r="A89" t="s">
        <v>130</v>
      </c>
      <c r="B89" t="s">
        <v>43</v>
      </c>
      <c r="C89" t="s">
        <v>28</v>
      </c>
      <c r="D89">
        <v>0</v>
      </c>
      <c r="E89">
        <v>1</v>
      </c>
      <c r="F89">
        <v>576</v>
      </c>
      <c r="G89">
        <v>7</v>
      </c>
      <c r="I89" t="s">
        <v>130</v>
      </c>
      <c r="J89" t="s">
        <v>107</v>
      </c>
      <c r="K89" t="s">
        <v>103</v>
      </c>
      <c r="L89" t="s">
        <v>104</v>
      </c>
    </row>
    <row r="90" spans="1:13">
      <c r="A90" t="s">
        <v>131</v>
      </c>
      <c r="B90" t="s">
        <v>43</v>
      </c>
      <c r="C90" t="s">
        <v>28</v>
      </c>
      <c r="D90">
        <v>0</v>
      </c>
      <c r="E90">
        <v>1</v>
      </c>
      <c r="F90">
        <v>498</v>
      </c>
      <c r="G90">
        <v>11</v>
      </c>
      <c r="I90" t="s">
        <v>131</v>
      </c>
      <c r="J90" t="s">
        <v>110</v>
      </c>
      <c r="K90" t="s">
        <v>111</v>
      </c>
      <c r="L90" t="s">
        <v>104</v>
      </c>
    </row>
    <row r="91" spans="1:13">
      <c r="A91" t="s">
        <v>132</v>
      </c>
      <c r="B91" t="s">
        <v>43</v>
      </c>
      <c r="C91" t="s">
        <v>28</v>
      </c>
      <c r="D91">
        <v>0</v>
      </c>
      <c r="E91">
        <v>1</v>
      </c>
      <c r="F91">
        <v>510</v>
      </c>
      <c r="G91">
        <v>14</v>
      </c>
      <c r="I91" t="s">
        <v>132</v>
      </c>
      <c r="J91" t="s">
        <v>114</v>
      </c>
      <c r="K91" t="s">
        <v>111</v>
      </c>
      <c r="L91" t="s">
        <v>104</v>
      </c>
    </row>
    <row r="92" spans="1:13">
      <c r="A92" t="s">
        <v>104</v>
      </c>
      <c r="B92" t="s">
        <v>73</v>
      </c>
      <c r="D92">
        <v>0</v>
      </c>
      <c r="E92">
        <v>0</v>
      </c>
      <c r="F92">
        <v>499</v>
      </c>
      <c r="G92">
        <v>-1</v>
      </c>
    </row>
    <row r="93" spans="1:13">
      <c r="A93" t="s">
        <v>133</v>
      </c>
      <c r="B93" t="s">
        <v>73</v>
      </c>
      <c r="D93">
        <v>0</v>
      </c>
      <c r="E93">
        <v>0</v>
      </c>
      <c r="F93">
        <v>501</v>
      </c>
      <c r="G93">
        <v>-1</v>
      </c>
    </row>
    <row r="94" spans="1:13">
      <c r="A94" t="s">
        <v>134</v>
      </c>
      <c r="B94" t="s">
        <v>43</v>
      </c>
      <c r="C94" t="s">
        <v>135</v>
      </c>
      <c r="D94">
        <v>0</v>
      </c>
      <c r="E94">
        <v>0</v>
      </c>
      <c r="F94">
        <v>1082</v>
      </c>
      <c r="G94">
        <v>3</v>
      </c>
      <c r="I94" t="s">
        <v>134</v>
      </c>
      <c r="J94" t="s">
        <v>136</v>
      </c>
      <c r="K94" t="s">
        <v>137</v>
      </c>
      <c r="L94" t="s">
        <v>138</v>
      </c>
      <c r="M94" t="s">
        <v>133</v>
      </c>
    </row>
    <row r="95" spans="1:13">
      <c r="A95" t="s">
        <v>139</v>
      </c>
      <c r="B95" t="s">
        <v>43</v>
      </c>
      <c r="C95" t="s">
        <v>135</v>
      </c>
      <c r="D95">
        <v>0</v>
      </c>
      <c r="E95">
        <v>0</v>
      </c>
      <c r="F95">
        <v>912</v>
      </c>
      <c r="G95">
        <v>5</v>
      </c>
      <c r="I95" t="s">
        <v>139</v>
      </c>
      <c r="J95" t="s">
        <v>136</v>
      </c>
      <c r="K95" t="s">
        <v>137</v>
      </c>
      <c r="L95" t="s">
        <v>138</v>
      </c>
      <c r="M95" t="s">
        <v>133</v>
      </c>
    </row>
    <row r="96" spans="1:13">
      <c r="A96" t="s">
        <v>140</v>
      </c>
      <c r="B96" t="s">
        <v>43</v>
      </c>
      <c r="C96" t="s">
        <v>135</v>
      </c>
      <c r="D96">
        <v>0</v>
      </c>
      <c r="E96">
        <v>0</v>
      </c>
      <c r="F96">
        <v>878</v>
      </c>
      <c r="G96">
        <v>7</v>
      </c>
      <c r="I96" t="s">
        <v>140</v>
      </c>
      <c r="J96" t="s">
        <v>141</v>
      </c>
      <c r="K96" t="s">
        <v>137</v>
      </c>
      <c r="L96" t="s">
        <v>138</v>
      </c>
      <c r="M96" t="s">
        <v>133</v>
      </c>
    </row>
    <row r="97" spans="1:13">
      <c r="A97" t="s">
        <v>142</v>
      </c>
      <c r="B97" t="s">
        <v>43</v>
      </c>
      <c r="C97" t="s">
        <v>135</v>
      </c>
      <c r="D97">
        <v>0</v>
      </c>
      <c r="E97">
        <v>0</v>
      </c>
      <c r="F97">
        <v>849</v>
      </c>
      <c r="G97">
        <v>9</v>
      </c>
      <c r="I97" t="s">
        <v>142</v>
      </c>
      <c r="J97" t="s">
        <v>141</v>
      </c>
      <c r="K97" t="s">
        <v>137</v>
      </c>
      <c r="L97" t="s">
        <v>138</v>
      </c>
      <c r="M97" t="s">
        <v>133</v>
      </c>
    </row>
    <row r="98" spans="1:13">
      <c r="A98" t="s">
        <v>143</v>
      </c>
      <c r="B98" t="s">
        <v>43</v>
      </c>
      <c r="C98" t="s">
        <v>135</v>
      </c>
      <c r="D98">
        <v>0</v>
      </c>
      <c r="E98">
        <v>0</v>
      </c>
      <c r="F98">
        <v>857</v>
      </c>
      <c r="G98">
        <v>12</v>
      </c>
      <c r="I98" t="s">
        <v>143</v>
      </c>
      <c r="J98" t="s">
        <v>144</v>
      </c>
      <c r="K98" t="s">
        <v>145</v>
      </c>
      <c r="L98" t="s">
        <v>138</v>
      </c>
      <c r="M98" t="s">
        <v>133</v>
      </c>
    </row>
    <row r="99" spans="1:13">
      <c r="A99" t="s">
        <v>146</v>
      </c>
      <c r="B99" t="s">
        <v>43</v>
      </c>
      <c r="C99" t="s">
        <v>135</v>
      </c>
      <c r="D99">
        <v>0</v>
      </c>
      <c r="E99">
        <v>0</v>
      </c>
      <c r="F99">
        <v>779</v>
      </c>
      <c r="G99">
        <v>14</v>
      </c>
      <c r="I99" t="s">
        <v>146</v>
      </c>
      <c r="J99" t="s">
        <v>144</v>
      </c>
      <c r="K99" t="s">
        <v>145</v>
      </c>
      <c r="L99" t="s">
        <v>138</v>
      </c>
      <c r="M99" t="s">
        <v>133</v>
      </c>
    </row>
    <row r="100" spans="1:13">
      <c r="A100" t="s">
        <v>147</v>
      </c>
      <c r="B100" t="s">
        <v>43</v>
      </c>
      <c r="C100" t="s">
        <v>135</v>
      </c>
      <c r="D100">
        <v>0</v>
      </c>
      <c r="E100">
        <v>0</v>
      </c>
      <c r="F100">
        <v>733</v>
      </c>
      <c r="G100">
        <v>16</v>
      </c>
      <c r="I100" t="s">
        <v>147</v>
      </c>
      <c r="J100" t="s">
        <v>148</v>
      </c>
      <c r="K100" t="s">
        <v>145</v>
      </c>
      <c r="L100" t="s">
        <v>138</v>
      </c>
      <c r="M100" t="s">
        <v>133</v>
      </c>
    </row>
    <row r="101" spans="1:13">
      <c r="A101" t="s">
        <v>149</v>
      </c>
      <c r="B101" t="s">
        <v>43</v>
      </c>
      <c r="C101" t="s">
        <v>135</v>
      </c>
      <c r="D101">
        <v>0</v>
      </c>
      <c r="E101">
        <v>0</v>
      </c>
      <c r="F101">
        <v>768</v>
      </c>
      <c r="G101">
        <v>18</v>
      </c>
      <c r="I101" t="s">
        <v>149</v>
      </c>
      <c r="J101" t="s">
        <v>148</v>
      </c>
      <c r="K101" t="s">
        <v>145</v>
      </c>
      <c r="L101" t="s">
        <v>138</v>
      </c>
      <c r="M101" t="s">
        <v>133</v>
      </c>
    </row>
    <row r="102" spans="1:13">
      <c r="A102" t="s">
        <v>150</v>
      </c>
      <c r="B102" t="s">
        <v>43</v>
      </c>
      <c r="C102" t="s">
        <v>135</v>
      </c>
      <c r="D102">
        <v>0</v>
      </c>
      <c r="E102">
        <v>0</v>
      </c>
      <c r="F102">
        <v>582</v>
      </c>
      <c r="G102">
        <v>20</v>
      </c>
      <c r="I102" t="s">
        <v>150</v>
      </c>
      <c r="J102" t="s">
        <v>151</v>
      </c>
      <c r="K102" t="s">
        <v>152</v>
      </c>
      <c r="L102" t="s">
        <v>138</v>
      </c>
      <c r="M102" t="s">
        <v>133</v>
      </c>
    </row>
    <row r="103" spans="1:13">
      <c r="A103" t="s">
        <v>153</v>
      </c>
      <c r="B103" t="s">
        <v>43</v>
      </c>
      <c r="C103" t="s">
        <v>135</v>
      </c>
      <c r="D103">
        <v>0</v>
      </c>
      <c r="E103">
        <v>0</v>
      </c>
      <c r="F103">
        <v>511</v>
      </c>
      <c r="G103">
        <v>22</v>
      </c>
      <c r="I103" t="s">
        <v>153</v>
      </c>
      <c r="J103" t="s">
        <v>151</v>
      </c>
      <c r="K103" t="s">
        <v>152</v>
      </c>
      <c r="L103" t="s">
        <v>138</v>
      </c>
      <c r="M103" t="s">
        <v>133</v>
      </c>
    </row>
    <row r="104" spans="1:13">
      <c r="A104" t="s">
        <v>154</v>
      </c>
      <c r="B104" t="s">
        <v>43</v>
      </c>
      <c r="C104" t="s">
        <v>135</v>
      </c>
      <c r="D104">
        <v>0</v>
      </c>
      <c r="E104">
        <v>0</v>
      </c>
      <c r="F104">
        <v>412</v>
      </c>
      <c r="G104">
        <v>24</v>
      </c>
      <c r="I104" t="s">
        <v>154</v>
      </c>
      <c r="J104" t="s">
        <v>155</v>
      </c>
      <c r="K104" t="s">
        <v>152</v>
      </c>
      <c r="L104" t="s">
        <v>138</v>
      </c>
      <c r="M104" t="s">
        <v>133</v>
      </c>
    </row>
    <row r="105" spans="1:13">
      <c r="A105" t="s">
        <v>156</v>
      </c>
      <c r="B105" t="s">
        <v>43</v>
      </c>
      <c r="C105" t="s">
        <v>135</v>
      </c>
      <c r="D105">
        <v>0</v>
      </c>
      <c r="E105">
        <v>0</v>
      </c>
      <c r="F105">
        <v>427</v>
      </c>
      <c r="G105">
        <v>26</v>
      </c>
      <c r="I105" t="s">
        <v>156</v>
      </c>
      <c r="J105" t="s">
        <v>155</v>
      </c>
      <c r="K105" t="s">
        <v>152</v>
      </c>
      <c r="L105" t="s">
        <v>138</v>
      </c>
      <c r="M105" t="s">
        <v>133</v>
      </c>
    </row>
    <row r="106" spans="1:13">
      <c r="A106" t="s">
        <v>136</v>
      </c>
      <c r="B106" t="s">
        <v>43</v>
      </c>
      <c r="C106" t="s">
        <v>135</v>
      </c>
      <c r="D106">
        <v>0</v>
      </c>
      <c r="E106">
        <v>0</v>
      </c>
      <c r="F106">
        <v>1335</v>
      </c>
      <c r="G106">
        <v>-1</v>
      </c>
    </row>
    <row r="107" spans="1:13">
      <c r="A107" t="s">
        <v>141</v>
      </c>
      <c r="B107" t="s">
        <v>43</v>
      </c>
      <c r="C107" t="s">
        <v>135</v>
      </c>
      <c r="D107">
        <v>0</v>
      </c>
      <c r="E107">
        <v>0</v>
      </c>
      <c r="F107">
        <v>1242</v>
      </c>
      <c r="G107">
        <v>-1</v>
      </c>
    </row>
    <row r="108" spans="1:13">
      <c r="A108" t="s">
        <v>144</v>
      </c>
      <c r="B108" t="s">
        <v>43</v>
      </c>
      <c r="C108" t="s">
        <v>135</v>
      </c>
      <c r="D108">
        <v>0</v>
      </c>
      <c r="E108">
        <v>0</v>
      </c>
      <c r="F108">
        <v>1081</v>
      </c>
      <c r="G108">
        <v>-1</v>
      </c>
    </row>
    <row r="109" spans="1:13">
      <c r="A109" t="s">
        <v>148</v>
      </c>
      <c r="B109" t="s">
        <v>43</v>
      </c>
      <c r="C109" t="s">
        <v>135</v>
      </c>
      <c r="D109">
        <v>0</v>
      </c>
      <c r="E109">
        <v>0</v>
      </c>
      <c r="F109">
        <v>1089</v>
      </c>
      <c r="G109">
        <v>-1</v>
      </c>
    </row>
    <row r="110" spans="1:13">
      <c r="A110" t="s">
        <v>151</v>
      </c>
      <c r="B110" t="s">
        <v>43</v>
      </c>
      <c r="C110" t="s">
        <v>135</v>
      </c>
      <c r="D110">
        <v>0</v>
      </c>
      <c r="E110">
        <v>0</v>
      </c>
      <c r="F110">
        <v>808</v>
      </c>
      <c r="G110">
        <v>-1</v>
      </c>
    </row>
    <row r="111" spans="1:13">
      <c r="A111" t="s">
        <v>155</v>
      </c>
      <c r="B111" t="s">
        <v>43</v>
      </c>
      <c r="C111" t="s">
        <v>135</v>
      </c>
      <c r="D111">
        <v>0</v>
      </c>
      <c r="E111">
        <v>0</v>
      </c>
      <c r="F111">
        <v>864</v>
      </c>
      <c r="G111">
        <v>-1</v>
      </c>
    </row>
    <row r="112" spans="1:13">
      <c r="A112" t="s">
        <v>137</v>
      </c>
      <c r="B112" t="s">
        <v>157</v>
      </c>
      <c r="C112" t="s">
        <v>135</v>
      </c>
      <c r="D112">
        <v>0</v>
      </c>
      <c r="E112">
        <v>0</v>
      </c>
      <c r="F112">
        <v>2756</v>
      </c>
      <c r="G112">
        <v>-1</v>
      </c>
    </row>
    <row r="113" spans="1:7">
      <c r="A113" t="s">
        <v>145</v>
      </c>
      <c r="B113" t="s">
        <v>157</v>
      </c>
      <c r="C113" t="s">
        <v>135</v>
      </c>
      <c r="D113">
        <v>0</v>
      </c>
      <c r="E113">
        <v>0</v>
      </c>
      <c r="F113">
        <v>2753</v>
      </c>
      <c r="G113">
        <v>-1</v>
      </c>
    </row>
    <row r="114" spans="1:7">
      <c r="A114" t="s">
        <v>152</v>
      </c>
      <c r="B114" t="s">
        <v>157</v>
      </c>
      <c r="C114" t="s">
        <v>135</v>
      </c>
      <c r="D114">
        <v>0</v>
      </c>
      <c r="E114">
        <v>0</v>
      </c>
      <c r="F114">
        <v>3066</v>
      </c>
      <c r="G114">
        <v>-1</v>
      </c>
    </row>
    <row r="115" spans="1:7">
      <c r="A115" t="s">
        <v>138</v>
      </c>
      <c r="B115" t="s">
        <v>158</v>
      </c>
      <c r="C115" t="s">
        <v>135</v>
      </c>
      <c r="D115">
        <v>0</v>
      </c>
      <c r="E115">
        <v>0</v>
      </c>
      <c r="F115">
        <f>2702+60-130</f>
        <v>2632</v>
      </c>
      <c r="G115">
        <v>-1</v>
      </c>
    </row>
  </sheetData>
  <pageMargins left="0.78740157499999996" right="0.78740157499999996" top="0.984251969" bottom="0.984251969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115"/>
  <sheetViews>
    <sheetView zoomScale="90" zoomScaleNormal="90" zoomScalePageLayoutView="90" workbookViewId="0">
      <selection activeCell="B3" sqref="B3"/>
    </sheetView>
  </sheetViews>
  <sheetFormatPr defaultColWidth="11" defaultRowHeight="15"/>
  <cols>
    <col min="2" max="2" width="23" customWidth="1"/>
    <col min="3" max="3" width="16" customWidth="1"/>
  </cols>
  <sheetData>
    <row r="1" spans="1:23">
      <c r="A1" t="s">
        <v>0</v>
      </c>
      <c r="B1" t="s">
        <v>175</v>
      </c>
      <c r="O1" s="11" t="s">
        <v>2</v>
      </c>
      <c r="P1" s="11"/>
      <c r="Q1" s="11"/>
      <c r="R1" s="11"/>
      <c r="S1" s="11"/>
      <c r="T1" s="11"/>
      <c r="U1" s="11"/>
      <c r="V1" s="11"/>
      <c r="W1" s="11"/>
    </row>
    <row r="2" spans="1:23">
      <c r="A2" t="s">
        <v>3</v>
      </c>
      <c r="B2" s="7" t="s">
        <v>160</v>
      </c>
      <c r="O2" s="11" t="s">
        <v>5</v>
      </c>
      <c r="P2" s="11"/>
      <c r="Q2" s="11"/>
      <c r="R2" s="11"/>
      <c r="S2" s="11"/>
      <c r="T2" s="11"/>
      <c r="U2" s="11"/>
      <c r="V2" s="11"/>
      <c r="W2" s="11"/>
    </row>
    <row r="3" spans="1:23">
      <c r="A3" t="s">
        <v>6</v>
      </c>
      <c r="O3" s="11" t="s">
        <v>7</v>
      </c>
      <c r="P3" s="11"/>
      <c r="Q3" s="11"/>
      <c r="R3" s="11"/>
      <c r="S3" s="11"/>
      <c r="T3" s="11"/>
      <c r="U3" s="11"/>
      <c r="V3" s="11"/>
      <c r="W3" s="11"/>
    </row>
    <row r="4" spans="1:23">
      <c r="A4" t="s">
        <v>8</v>
      </c>
      <c r="C4" s="7" t="s">
        <v>9</v>
      </c>
      <c r="D4" s="7"/>
      <c r="E4" s="7"/>
      <c r="F4" s="7"/>
      <c r="G4" s="7"/>
      <c r="O4" s="11" t="s">
        <v>10</v>
      </c>
      <c r="P4" s="2"/>
      <c r="Q4" s="2"/>
      <c r="R4" s="2"/>
      <c r="S4" s="2"/>
      <c r="T4" s="2"/>
      <c r="U4" s="2"/>
      <c r="V4" s="2"/>
      <c r="W4" s="2"/>
    </row>
    <row r="5" spans="1:23">
      <c r="C5" s="7" t="s">
        <v>161</v>
      </c>
    </row>
    <row r="6" spans="1:23">
      <c r="A6" t="s">
        <v>12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18</v>
      </c>
      <c r="O6" t="s">
        <v>162</v>
      </c>
    </row>
    <row r="7" spans="1:23">
      <c r="A7" t="s">
        <v>20</v>
      </c>
      <c r="O7" s="3" t="s">
        <v>171</v>
      </c>
      <c r="P7" s="3"/>
      <c r="Q7" s="3"/>
      <c r="R7" s="3"/>
      <c r="S7" s="3"/>
      <c r="T7" s="3"/>
    </row>
    <row r="8" spans="1:23">
      <c r="I8" t="s">
        <v>22</v>
      </c>
      <c r="J8" t="s">
        <v>23</v>
      </c>
      <c r="K8" t="s">
        <v>24</v>
      </c>
      <c r="O8" s="3"/>
      <c r="P8" s="3" t="s">
        <v>33</v>
      </c>
      <c r="Q8" s="3" t="s">
        <v>34</v>
      </c>
      <c r="R8" s="3" t="s">
        <v>35</v>
      </c>
      <c r="S8" s="3" t="s">
        <v>36</v>
      </c>
      <c r="T8" s="3" t="s">
        <v>37</v>
      </c>
    </row>
    <row r="9" spans="1:23">
      <c r="A9" t="s">
        <v>26</v>
      </c>
      <c r="B9" t="s">
        <v>27</v>
      </c>
      <c r="C9" t="s">
        <v>28</v>
      </c>
      <c r="D9">
        <v>0</v>
      </c>
      <c r="E9">
        <v>1</v>
      </c>
      <c r="F9">
        <v>555</v>
      </c>
      <c r="G9">
        <v>3</v>
      </c>
      <c r="I9" t="s">
        <v>26</v>
      </c>
      <c r="J9" t="s">
        <v>29</v>
      </c>
      <c r="K9" t="s">
        <v>30</v>
      </c>
      <c r="L9" t="s">
        <v>31</v>
      </c>
      <c r="M9" t="s">
        <v>32</v>
      </c>
      <c r="O9" s="3">
        <v>1</v>
      </c>
      <c r="P9" s="3">
        <v>7868</v>
      </c>
      <c r="Q9" s="3">
        <v>7765</v>
      </c>
      <c r="R9" s="3">
        <v>7914</v>
      </c>
      <c r="S9" s="3">
        <v>8007</v>
      </c>
      <c r="T9" s="8">
        <v>8126</v>
      </c>
    </row>
    <row r="10" spans="1:23">
      <c r="A10" t="s">
        <v>38</v>
      </c>
      <c r="B10" t="s">
        <v>27</v>
      </c>
      <c r="C10" t="s">
        <v>28</v>
      </c>
      <c r="D10">
        <v>0</v>
      </c>
      <c r="E10">
        <v>1</v>
      </c>
      <c r="F10">
        <v>522</v>
      </c>
      <c r="G10">
        <v>4</v>
      </c>
      <c r="I10" t="s">
        <v>38</v>
      </c>
      <c r="J10" t="s">
        <v>29</v>
      </c>
      <c r="K10" t="s">
        <v>30</v>
      </c>
      <c r="L10" t="s">
        <v>31</v>
      </c>
      <c r="M10" t="s">
        <v>32</v>
      </c>
      <c r="O10" s="3">
        <v>2</v>
      </c>
      <c r="P10" s="3">
        <v>7834</v>
      </c>
      <c r="Q10" s="3">
        <v>7738</v>
      </c>
      <c r="R10" s="3">
        <v>7878</v>
      </c>
      <c r="S10" s="3">
        <v>7973</v>
      </c>
      <c r="T10" s="8">
        <v>7948</v>
      </c>
    </row>
    <row r="11" spans="1:23">
      <c r="A11" t="s">
        <v>39</v>
      </c>
      <c r="B11" t="s">
        <v>27</v>
      </c>
      <c r="C11" t="s">
        <v>28</v>
      </c>
      <c r="D11">
        <v>0</v>
      </c>
      <c r="E11">
        <v>1</v>
      </c>
      <c r="F11">
        <v>517</v>
      </c>
      <c r="G11">
        <v>6</v>
      </c>
      <c r="I11" t="s">
        <v>39</v>
      </c>
      <c r="J11" t="s">
        <v>40</v>
      </c>
      <c r="K11" t="s">
        <v>30</v>
      </c>
      <c r="L11" t="s">
        <v>31</v>
      </c>
      <c r="M11" t="s">
        <v>32</v>
      </c>
      <c r="O11" s="3">
        <v>3</v>
      </c>
      <c r="P11" s="3">
        <v>7815</v>
      </c>
      <c r="Q11" s="3">
        <v>7719</v>
      </c>
      <c r="R11" s="3">
        <v>7865</v>
      </c>
      <c r="S11" s="3">
        <v>7968</v>
      </c>
      <c r="T11" s="8">
        <v>7818</v>
      </c>
    </row>
    <row r="12" spans="1:23">
      <c r="A12" t="s">
        <v>41</v>
      </c>
      <c r="B12" t="s">
        <v>27</v>
      </c>
      <c r="C12" t="s">
        <v>28</v>
      </c>
      <c r="D12">
        <v>0</v>
      </c>
      <c r="E12">
        <v>1</v>
      </c>
      <c r="F12">
        <v>537</v>
      </c>
      <c r="G12">
        <v>7</v>
      </c>
      <c r="I12" t="s">
        <v>41</v>
      </c>
      <c r="J12" t="s">
        <v>40</v>
      </c>
      <c r="K12" t="s">
        <v>30</v>
      </c>
      <c r="L12" t="s">
        <v>31</v>
      </c>
      <c r="M12" t="s">
        <v>32</v>
      </c>
      <c r="O12" s="3">
        <v>4</v>
      </c>
      <c r="P12" s="3">
        <v>7834</v>
      </c>
      <c r="Q12" s="3">
        <v>7724</v>
      </c>
      <c r="R12" s="3">
        <v>7879</v>
      </c>
      <c r="S12" s="3">
        <v>7975</v>
      </c>
      <c r="T12" s="8">
        <v>7787</v>
      </c>
    </row>
    <row r="13" spans="1:23">
      <c r="A13" t="s">
        <v>42</v>
      </c>
      <c r="B13" t="s">
        <v>43</v>
      </c>
      <c r="C13" t="s">
        <v>28</v>
      </c>
      <c r="D13">
        <v>0</v>
      </c>
      <c r="E13">
        <v>1</v>
      </c>
      <c r="F13">
        <v>523</v>
      </c>
      <c r="G13">
        <v>10</v>
      </c>
      <c r="I13" t="s">
        <v>42</v>
      </c>
      <c r="J13" t="s">
        <v>44</v>
      </c>
      <c r="K13" t="s">
        <v>45</v>
      </c>
      <c r="L13" t="s">
        <v>31</v>
      </c>
      <c r="M13" t="s">
        <v>32</v>
      </c>
      <c r="O13" s="3">
        <v>5</v>
      </c>
      <c r="P13" s="3">
        <v>7750</v>
      </c>
      <c r="Q13" s="3">
        <v>7679</v>
      </c>
      <c r="R13" s="3">
        <v>7839</v>
      </c>
      <c r="S13" s="3">
        <v>7863</v>
      </c>
      <c r="T13" s="8">
        <v>7629</v>
      </c>
    </row>
    <row r="14" spans="1:23">
      <c r="A14" t="s">
        <v>46</v>
      </c>
      <c r="B14" t="s">
        <v>43</v>
      </c>
      <c r="C14" t="s">
        <v>28</v>
      </c>
      <c r="D14">
        <v>0</v>
      </c>
      <c r="E14">
        <v>1</v>
      </c>
      <c r="F14">
        <v>458</v>
      </c>
      <c r="G14">
        <v>11</v>
      </c>
      <c r="I14" t="s">
        <v>46</v>
      </c>
      <c r="J14" t="s">
        <v>44</v>
      </c>
      <c r="K14" t="s">
        <v>45</v>
      </c>
      <c r="L14" t="s">
        <v>31</v>
      </c>
      <c r="M14" t="s">
        <v>32</v>
      </c>
      <c r="O14" s="3">
        <v>6</v>
      </c>
      <c r="P14" s="3">
        <v>7684</v>
      </c>
      <c r="Q14" s="3">
        <v>7616</v>
      </c>
      <c r="R14" s="3">
        <v>7756</v>
      </c>
      <c r="S14" s="3">
        <v>7847</v>
      </c>
      <c r="T14" s="8">
        <v>7548</v>
      </c>
    </row>
    <row r="15" spans="1:23">
      <c r="A15" t="s">
        <v>47</v>
      </c>
      <c r="B15" t="s">
        <v>43</v>
      </c>
      <c r="C15" t="s">
        <v>28</v>
      </c>
      <c r="D15">
        <v>0</v>
      </c>
      <c r="E15">
        <v>1</v>
      </c>
      <c r="F15">
        <v>457</v>
      </c>
      <c r="G15">
        <v>13</v>
      </c>
      <c r="I15" t="s">
        <v>47</v>
      </c>
      <c r="J15" t="s">
        <v>48</v>
      </c>
      <c r="K15" t="s">
        <v>45</v>
      </c>
      <c r="L15" t="s">
        <v>31</v>
      </c>
      <c r="M15" t="s">
        <v>32</v>
      </c>
      <c r="O15" s="3">
        <v>7</v>
      </c>
      <c r="P15" s="3">
        <v>7626</v>
      </c>
      <c r="Q15" s="3">
        <v>7576</v>
      </c>
      <c r="R15" s="3">
        <v>7713</v>
      </c>
      <c r="S15" s="3">
        <v>0</v>
      </c>
      <c r="T15" s="8">
        <v>7508</v>
      </c>
    </row>
    <row r="16" spans="1:23">
      <c r="A16" t="s">
        <v>49</v>
      </c>
      <c r="B16" t="s">
        <v>43</v>
      </c>
      <c r="C16" t="s">
        <v>28</v>
      </c>
      <c r="D16">
        <v>0</v>
      </c>
      <c r="E16">
        <v>1</v>
      </c>
      <c r="F16">
        <v>478</v>
      </c>
      <c r="G16">
        <v>14</v>
      </c>
      <c r="I16" t="s">
        <v>49</v>
      </c>
      <c r="J16" t="s">
        <v>48</v>
      </c>
      <c r="K16" t="s">
        <v>45</v>
      </c>
      <c r="L16" t="s">
        <v>31</v>
      </c>
      <c r="M16" t="s">
        <v>32</v>
      </c>
      <c r="O16" s="3">
        <v>8</v>
      </c>
      <c r="P16" s="3">
        <v>7646</v>
      </c>
      <c r="Q16" s="3">
        <v>7605</v>
      </c>
      <c r="R16" s="3">
        <v>7762</v>
      </c>
      <c r="S16" s="3">
        <v>0</v>
      </c>
      <c r="T16" s="8">
        <v>7543</v>
      </c>
    </row>
    <row r="17" spans="1:27">
      <c r="A17" t="s">
        <v>50</v>
      </c>
      <c r="B17" t="s">
        <v>43</v>
      </c>
      <c r="C17" t="s">
        <v>28</v>
      </c>
      <c r="D17">
        <v>0</v>
      </c>
      <c r="E17">
        <v>1</v>
      </c>
      <c r="F17">
        <v>1178</v>
      </c>
      <c r="G17">
        <v>17</v>
      </c>
      <c r="I17" t="s">
        <v>50</v>
      </c>
      <c r="J17" t="s">
        <v>51</v>
      </c>
      <c r="K17" t="s">
        <v>52</v>
      </c>
      <c r="L17" t="s">
        <v>53</v>
      </c>
      <c r="M17" t="s">
        <v>32</v>
      </c>
      <c r="O17" s="3">
        <v>9</v>
      </c>
      <c r="P17" s="3">
        <v>7509</v>
      </c>
      <c r="Q17" s="3">
        <v>7487</v>
      </c>
      <c r="R17" s="3">
        <v>7653</v>
      </c>
      <c r="S17" s="3">
        <v>0</v>
      </c>
      <c r="T17" s="8">
        <v>7385</v>
      </c>
    </row>
    <row r="18" spans="1:27">
      <c r="A18" t="s">
        <v>54</v>
      </c>
      <c r="B18" t="s">
        <v>43</v>
      </c>
      <c r="C18" t="s">
        <v>28</v>
      </c>
      <c r="D18">
        <v>0</v>
      </c>
      <c r="E18">
        <v>1</v>
      </c>
      <c r="F18">
        <v>1099</v>
      </c>
      <c r="G18">
        <v>19</v>
      </c>
      <c r="I18" t="s">
        <v>54</v>
      </c>
      <c r="J18" t="s">
        <v>51</v>
      </c>
      <c r="K18" t="s">
        <v>52</v>
      </c>
      <c r="L18" t="s">
        <v>53</v>
      </c>
      <c r="M18" t="s">
        <v>32</v>
      </c>
      <c r="O18" s="3">
        <v>10</v>
      </c>
      <c r="P18" s="3">
        <v>7429</v>
      </c>
      <c r="Q18" s="3">
        <v>7388</v>
      </c>
      <c r="R18" s="3">
        <v>7512</v>
      </c>
      <c r="S18" s="3">
        <v>0</v>
      </c>
      <c r="T18" s="8">
        <v>7311</v>
      </c>
    </row>
    <row r="19" spans="1:27">
      <c r="A19" t="s">
        <v>55</v>
      </c>
      <c r="B19" t="s">
        <v>43</v>
      </c>
      <c r="C19" t="s">
        <v>28</v>
      </c>
      <c r="D19">
        <v>0</v>
      </c>
      <c r="E19">
        <v>1</v>
      </c>
      <c r="F19">
        <v>1190</v>
      </c>
      <c r="G19">
        <v>21</v>
      </c>
      <c r="I19" t="s">
        <v>55</v>
      </c>
      <c r="J19" t="s">
        <v>56</v>
      </c>
      <c r="K19" t="s">
        <v>52</v>
      </c>
      <c r="L19" t="s">
        <v>53</v>
      </c>
      <c r="M19" t="s">
        <v>32</v>
      </c>
      <c r="O19" s="3">
        <v>11</v>
      </c>
      <c r="P19" s="3">
        <v>7331</v>
      </c>
      <c r="Q19" s="3">
        <v>7309</v>
      </c>
      <c r="R19" s="3">
        <v>7450</v>
      </c>
      <c r="S19" s="3">
        <v>0</v>
      </c>
      <c r="T19" s="8">
        <v>7265</v>
      </c>
    </row>
    <row r="20" spans="1:27">
      <c r="A20" t="s">
        <v>57</v>
      </c>
      <c r="B20" t="s">
        <v>43</v>
      </c>
      <c r="C20" t="s">
        <v>28</v>
      </c>
      <c r="D20">
        <v>0</v>
      </c>
      <c r="E20">
        <v>1</v>
      </c>
      <c r="F20">
        <v>1123</v>
      </c>
      <c r="G20">
        <v>23</v>
      </c>
      <c r="I20" t="s">
        <v>57</v>
      </c>
      <c r="J20" t="s">
        <v>56</v>
      </c>
      <c r="K20" t="s">
        <v>52</v>
      </c>
      <c r="L20" t="s">
        <v>53</v>
      </c>
      <c r="M20" t="s">
        <v>32</v>
      </c>
      <c r="O20" s="3">
        <v>12</v>
      </c>
      <c r="P20" s="3">
        <v>7263</v>
      </c>
      <c r="Q20" s="3">
        <v>7275</v>
      </c>
      <c r="R20" s="3">
        <v>7499</v>
      </c>
      <c r="S20" s="3">
        <v>0</v>
      </c>
      <c r="T20" s="8">
        <v>7280</v>
      </c>
    </row>
    <row r="21" spans="1:27">
      <c r="A21" t="s">
        <v>58</v>
      </c>
      <c r="B21" t="s">
        <v>43</v>
      </c>
      <c r="C21" t="s">
        <v>28</v>
      </c>
      <c r="D21">
        <v>0</v>
      </c>
      <c r="E21">
        <v>1</v>
      </c>
      <c r="F21">
        <v>404</v>
      </c>
      <c r="G21">
        <v>26</v>
      </c>
      <c r="I21" t="s">
        <v>58</v>
      </c>
      <c r="J21" t="s">
        <v>59</v>
      </c>
      <c r="K21" t="s">
        <v>60</v>
      </c>
      <c r="L21" t="s">
        <v>61</v>
      </c>
      <c r="O21" s="3">
        <v>13</v>
      </c>
      <c r="P21" s="3">
        <v>7062</v>
      </c>
      <c r="Q21" s="3">
        <v>7069</v>
      </c>
      <c r="R21" s="3">
        <v>7209</v>
      </c>
      <c r="S21" s="3">
        <v>0</v>
      </c>
      <c r="T21" s="8">
        <v>0</v>
      </c>
    </row>
    <row r="22" spans="1:27">
      <c r="A22" t="s">
        <v>62</v>
      </c>
      <c r="B22" t="s">
        <v>43</v>
      </c>
      <c r="C22" t="s">
        <v>28</v>
      </c>
      <c r="D22">
        <v>0</v>
      </c>
      <c r="E22">
        <v>1</v>
      </c>
      <c r="F22">
        <v>363</v>
      </c>
      <c r="G22">
        <v>27</v>
      </c>
      <c r="I22" t="s">
        <v>62</v>
      </c>
      <c r="J22" t="s">
        <v>59</v>
      </c>
      <c r="K22" t="s">
        <v>60</v>
      </c>
      <c r="L22" t="s">
        <v>61</v>
      </c>
      <c r="O22" s="3">
        <v>14</v>
      </c>
      <c r="P22" s="3">
        <v>7020</v>
      </c>
      <c r="Q22" s="3">
        <v>7044</v>
      </c>
      <c r="R22" s="3">
        <v>7168</v>
      </c>
      <c r="S22" s="3">
        <v>0</v>
      </c>
      <c r="T22" s="8">
        <v>0</v>
      </c>
    </row>
    <row r="23" spans="1:27">
      <c r="A23" t="s">
        <v>29</v>
      </c>
      <c r="B23" t="s">
        <v>63</v>
      </c>
      <c r="C23" t="s">
        <v>64</v>
      </c>
      <c r="D23">
        <v>1</v>
      </c>
      <c r="E23">
        <v>1</v>
      </c>
      <c r="F23">
        <v>1475</v>
      </c>
      <c r="G23">
        <v>-1</v>
      </c>
      <c r="O23" t="s">
        <v>65</v>
      </c>
    </row>
    <row r="24" spans="1:27">
      <c r="A24" t="s">
        <v>40</v>
      </c>
      <c r="B24" t="s">
        <v>63</v>
      </c>
      <c r="C24" t="s">
        <v>64</v>
      </c>
      <c r="D24">
        <v>1</v>
      </c>
      <c r="E24">
        <v>1</v>
      </c>
      <c r="F24">
        <v>1462</v>
      </c>
      <c r="G24">
        <v>-1</v>
      </c>
      <c r="O24" s="2" t="s">
        <v>172</v>
      </c>
      <c r="P24" s="2"/>
      <c r="Q24" s="2"/>
      <c r="R24" s="2"/>
      <c r="S24" s="2"/>
      <c r="T24" s="2"/>
      <c r="W24" s="6"/>
      <c r="X24" s="6"/>
      <c r="Y24" s="6"/>
      <c r="AA24" s="6"/>
    </row>
    <row r="25" spans="1:27">
      <c r="A25" t="s">
        <v>44</v>
      </c>
      <c r="B25" t="s">
        <v>66</v>
      </c>
      <c r="C25" t="s">
        <v>64</v>
      </c>
      <c r="D25">
        <v>1</v>
      </c>
      <c r="E25">
        <v>1</v>
      </c>
      <c r="F25">
        <v>1210</v>
      </c>
      <c r="G25">
        <v>-1</v>
      </c>
      <c r="O25" s="2"/>
      <c r="P25" s="2" t="s">
        <v>33</v>
      </c>
      <c r="Q25" s="2" t="s">
        <v>34</v>
      </c>
      <c r="R25" s="2" t="s">
        <v>35</v>
      </c>
      <c r="S25" s="2" t="s">
        <v>36</v>
      </c>
      <c r="T25" s="2" t="s">
        <v>37</v>
      </c>
      <c r="V25" s="6"/>
    </row>
    <row r="26" spans="1:27">
      <c r="A26" t="s">
        <v>48</v>
      </c>
      <c r="B26" t="s">
        <v>68</v>
      </c>
      <c r="C26" t="s">
        <v>64</v>
      </c>
      <c r="D26">
        <v>1</v>
      </c>
      <c r="E26">
        <v>1</v>
      </c>
      <c r="F26" s="1">
        <f>1161-8</f>
        <v>1153</v>
      </c>
      <c r="G26">
        <v>-1</v>
      </c>
      <c r="O26" s="2">
        <v>1</v>
      </c>
      <c r="P26" s="2">
        <v>7876</v>
      </c>
      <c r="Q26" s="2">
        <v>7773</v>
      </c>
      <c r="R26" s="2">
        <v>7909</v>
      </c>
      <c r="S26" s="2">
        <v>8002</v>
      </c>
      <c r="T26" s="2">
        <v>8138</v>
      </c>
      <c r="V26" s="6"/>
    </row>
    <row r="27" spans="1:27">
      <c r="A27" t="s">
        <v>51</v>
      </c>
      <c r="B27" t="s">
        <v>68</v>
      </c>
      <c r="C27" t="s">
        <v>64</v>
      </c>
      <c r="D27">
        <v>1</v>
      </c>
      <c r="E27">
        <v>1</v>
      </c>
      <c r="F27">
        <v>1625</v>
      </c>
      <c r="G27">
        <v>-1</v>
      </c>
      <c r="O27" s="2">
        <v>2</v>
      </c>
      <c r="P27" s="2">
        <v>7842</v>
      </c>
      <c r="Q27" s="2">
        <v>7746</v>
      </c>
      <c r="R27" s="2">
        <v>7873</v>
      </c>
      <c r="S27" s="2">
        <v>7968</v>
      </c>
      <c r="T27" s="2">
        <v>7960</v>
      </c>
      <c r="V27" s="6"/>
    </row>
    <row r="28" spans="1:27">
      <c r="A28" t="s">
        <v>56</v>
      </c>
      <c r="B28" t="s">
        <v>69</v>
      </c>
      <c r="C28" t="s">
        <v>64</v>
      </c>
      <c r="D28">
        <v>1</v>
      </c>
      <c r="E28">
        <v>1</v>
      </c>
      <c r="F28">
        <v>1436</v>
      </c>
      <c r="G28">
        <v>-1</v>
      </c>
      <c r="O28" s="2">
        <v>3</v>
      </c>
      <c r="P28" s="2">
        <v>7823</v>
      </c>
      <c r="Q28" s="2">
        <v>7727</v>
      </c>
      <c r="R28" s="2">
        <v>7860</v>
      </c>
      <c r="S28" s="2">
        <v>7963</v>
      </c>
      <c r="T28" s="2">
        <v>7830</v>
      </c>
      <c r="V28" s="6"/>
    </row>
    <row r="29" spans="1:27">
      <c r="A29" t="s">
        <v>59</v>
      </c>
      <c r="B29" t="s">
        <v>69</v>
      </c>
      <c r="C29" t="s">
        <v>64</v>
      </c>
      <c r="D29">
        <v>1</v>
      </c>
      <c r="E29">
        <v>1</v>
      </c>
      <c r="F29">
        <v>640</v>
      </c>
      <c r="G29">
        <v>-1</v>
      </c>
      <c r="O29" s="2">
        <v>4</v>
      </c>
      <c r="P29" s="2">
        <v>7842</v>
      </c>
      <c r="Q29" s="2">
        <v>7732</v>
      </c>
      <c r="R29" s="2">
        <v>7874</v>
      </c>
      <c r="S29" s="2">
        <v>7970</v>
      </c>
      <c r="T29" s="2">
        <v>7799</v>
      </c>
      <c r="V29" s="6"/>
    </row>
    <row r="30" spans="1:27">
      <c r="A30" t="s">
        <v>30</v>
      </c>
      <c r="B30" t="s">
        <v>70</v>
      </c>
      <c r="C30" t="s">
        <v>64</v>
      </c>
      <c r="D30">
        <v>1</v>
      </c>
      <c r="E30">
        <v>0</v>
      </c>
      <c r="F30">
        <v>5314</v>
      </c>
      <c r="G30">
        <v>-1</v>
      </c>
      <c r="O30" s="2">
        <v>5</v>
      </c>
      <c r="P30" s="2">
        <v>7758</v>
      </c>
      <c r="Q30" s="2">
        <v>7687</v>
      </c>
      <c r="R30" s="2">
        <v>7834</v>
      </c>
      <c r="S30" s="2">
        <v>7858</v>
      </c>
      <c r="T30" s="2">
        <v>7641</v>
      </c>
      <c r="V30" s="6"/>
    </row>
    <row r="31" spans="1:27">
      <c r="A31" t="s">
        <v>45</v>
      </c>
      <c r="B31" t="s">
        <v>71</v>
      </c>
      <c r="C31" t="s">
        <v>64</v>
      </c>
      <c r="D31">
        <v>1</v>
      </c>
      <c r="E31">
        <v>0</v>
      </c>
      <c r="F31">
        <v>5493</v>
      </c>
      <c r="G31">
        <v>-1</v>
      </c>
      <c r="O31" s="2">
        <v>6</v>
      </c>
      <c r="P31" s="2">
        <v>7692</v>
      </c>
      <c r="Q31" s="2">
        <v>7624</v>
      </c>
      <c r="R31" s="2">
        <v>7751</v>
      </c>
      <c r="S31" s="2">
        <v>7842</v>
      </c>
      <c r="T31" s="2">
        <v>7560</v>
      </c>
      <c r="V31" s="6"/>
    </row>
    <row r="32" spans="1:27">
      <c r="A32" t="s">
        <v>52</v>
      </c>
      <c r="B32" t="s">
        <v>72</v>
      </c>
      <c r="C32" t="s">
        <v>64</v>
      </c>
      <c r="D32">
        <v>1</v>
      </c>
      <c r="E32">
        <v>0</v>
      </c>
      <c r="F32">
        <v>4181</v>
      </c>
      <c r="G32">
        <v>-1</v>
      </c>
      <c r="O32" s="2">
        <v>7</v>
      </c>
      <c r="P32" s="2">
        <v>7634</v>
      </c>
      <c r="Q32" s="2">
        <v>7584</v>
      </c>
      <c r="R32" s="2">
        <v>7708</v>
      </c>
      <c r="S32" s="2">
        <v>0</v>
      </c>
      <c r="T32" s="2">
        <v>7520</v>
      </c>
      <c r="V32" s="6"/>
    </row>
    <row r="33" spans="1:22">
      <c r="A33" t="s">
        <v>53</v>
      </c>
      <c r="B33" t="s">
        <v>73</v>
      </c>
      <c r="D33">
        <v>0</v>
      </c>
      <c r="E33">
        <v>0</v>
      </c>
      <c r="F33">
        <v>200</v>
      </c>
      <c r="G33">
        <v>-1</v>
      </c>
      <c r="O33" s="2">
        <v>8</v>
      </c>
      <c r="P33" s="2">
        <v>7654</v>
      </c>
      <c r="Q33" s="2">
        <v>7613</v>
      </c>
      <c r="R33" s="2">
        <v>7757</v>
      </c>
      <c r="S33" s="2">
        <v>0</v>
      </c>
      <c r="T33" s="2">
        <v>7555</v>
      </c>
      <c r="V33" s="6"/>
    </row>
    <row r="34" spans="1:22">
      <c r="A34" t="s">
        <v>32</v>
      </c>
      <c r="B34" t="s">
        <v>73</v>
      </c>
      <c r="D34">
        <v>0</v>
      </c>
      <c r="E34">
        <v>0</v>
      </c>
      <c r="F34">
        <v>297</v>
      </c>
      <c r="G34">
        <v>-1</v>
      </c>
      <c r="O34" s="2">
        <v>9</v>
      </c>
      <c r="P34" s="2">
        <v>7509</v>
      </c>
      <c r="Q34" s="2">
        <v>7487</v>
      </c>
      <c r="R34" s="2">
        <v>7648</v>
      </c>
      <c r="S34" s="2">
        <v>0</v>
      </c>
      <c r="T34" s="2">
        <v>7397</v>
      </c>
      <c r="V34" s="6"/>
    </row>
    <row r="35" spans="1:22">
      <c r="A35" t="s">
        <v>74</v>
      </c>
      <c r="B35" t="s">
        <v>27</v>
      </c>
      <c r="C35" t="s">
        <v>28</v>
      </c>
      <c r="D35">
        <v>0</v>
      </c>
      <c r="E35">
        <v>1</v>
      </c>
      <c r="F35">
        <v>743</v>
      </c>
      <c r="G35">
        <v>3</v>
      </c>
      <c r="I35" t="s">
        <v>74</v>
      </c>
      <c r="J35" t="s">
        <v>75</v>
      </c>
      <c r="K35" t="s">
        <v>76</v>
      </c>
      <c r="L35" t="s">
        <v>61</v>
      </c>
      <c r="O35" s="2">
        <v>10</v>
      </c>
      <c r="P35" s="2">
        <v>7429</v>
      </c>
      <c r="Q35" s="2">
        <v>7388</v>
      </c>
      <c r="R35" s="2">
        <v>7507</v>
      </c>
      <c r="S35" s="2">
        <v>0</v>
      </c>
      <c r="T35" s="2">
        <v>7323</v>
      </c>
      <c r="V35" s="6"/>
    </row>
    <row r="36" spans="1:22">
      <c r="A36" t="s">
        <v>77</v>
      </c>
      <c r="B36" t="s">
        <v>43</v>
      </c>
      <c r="C36" t="s">
        <v>28</v>
      </c>
      <c r="D36">
        <v>0</v>
      </c>
      <c r="E36">
        <v>1</v>
      </c>
      <c r="F36">
        <v>717</v>
      </c>
      <c r="G36">
        <v>4</v>
      </c>
      <c r="I36" t="s">
        <v>77</v>
      </c>
      <c r="J36" t="s">
        <v>75</v>
      </c>
      <c r="K36" t="s">
        <v>76</v>
      </c>
      <c r="L36" t="s">
        <v>61</v>
      </c>
      <c r="O36" s="2">
        <v>11</v>
      </c>
      <c r="P36" s="2">
        <v>7331</v>
      </c>
      <c r="Q36" s="2">
        <v>7309</v>
      </c>
      <c r="R36" s="2">
        <v>7445</v>
      </c>
      <c r="S36" s="2">
        <v>0</v>
      </c>
      <c r="T36" s="2">
        <v>7277</v>
      </c>
      <c r="V36" s="6"/>
    </row>
    <row r="37" spans="1:22">
      <c r="A37" t="s">
        <v>78</v>
      </c>
      <c r="B37" t="s">
        <v>43</v>
      </c>
      <c r="C37" t="s">
        <v>28</v>
      </c>
      <c r="D37">
        <v>0</v>
      </c>
      <c r="E37">
        <v>1</v>
      </c>
      <c r="F37">
        <v>648</v>
      </c>
      <c r="G37">
        <v>6</v>
      </c>
      <c r="I37" t="s">
        <v>78</v>
      </c>
      <c r="J37" t="s">
        <v>79</v>
      </c>
      <c r="K37" t="s">
        <v>76</v>
      </c>
      <c r="L37" t="s">
        <v>61</v>
      </c>
      <c r="O37" s="2">
        <v>12</v>
      </c>
      <c r="P37" s="2">
        <v>7263</v>
      </c>
      <c r="Q37" s="2">
        <v>7275</v>
      </c>
      <c r="R37" s="2">
        <v>7494</v>
      </c>
      <c r="S37" s="2">
        <v>0</v>
      </c>
      <c r="T37" s="2">
        <v>7292</v>
      </c>
      <c r="V37" s="6"/>
    </row>
    <row r="38" spans="1:22">
      <c r="A38" t="s">
        <v>80</v>
      </c>
      <c r="B38" t="s">
        <v>43</v>
      </c>
      <c r="C38" t="s">
        <v>28</v>
      </c>
      <c r="D38">
        <v>0</v>
      </c>
      <c r="E38">
        <v>1</v>
      </c>
      <c r="F38">
        <v>654</v>
      </c>
      <c r="G38">
        <v>7</v>
      </c>
      <c r="I38" t="s">
        <v>80</v>
      </c>
      <c r="J38" t="s">
        <v>79</v>
      </c>
      <c r="K38" t="s">
        <v>76</v>
      </c>
      <c r="L38" t="s">
        <v>61</v>
      </c>
      <c r="O38" s="2">
        <v>13</v>
      </c>
      <c r="P38" s="2">
        <v>7052</v>
      </c>
      <c r="Q38" s="2">
        <v>7059</v>
      </c>
      <c r="R38" s="2">
        <v>7199</v>
      </c>
      <c r="S38" s="2">
        <v>0</v>
      </c>
      <c r="T38" s="2">
        <v>0</v>
      </c>
      <c r="V38" s="6"/>
    </row>
    <row r="39" spans="1:22">
      <c r="A39" t="s">
        <v>81</v>
      </c>
      <c r="B39" t="s">
        <v>43</v>
      </c>
      <c r="C39" t="s">
        <v>28</v>
      </c>
      <c r="D39">
        <v>0</v>
      </c>
      <c r="E39">
        <v>1</v>
      </c>
      <c r="F39">
        <v>516</v>
      </c>
      <c r="G39">
        <v>10</v>
      </c>
      <c r="I39" t="s">
        <v>81</v>
      </c>
      <c r="J39" t="s">
        <v>82</v>
      </c>
      <c r="K39" t="s">
        <v>83</v>
      </c>
      <c r="L39" t="s">
        <v>61</v>
      </c>
      <c r="O39" s="2">
        <v>14</v>
      </c>
      <c r="P39" s="2">
        <v>7010</v>
      </c>
      <c r="Q39" s="2">
        <v>7034</v>
      </c>
      <c r="R39" s="2">
        <v>7158</v>
      </c>
      <c r="S39" s="2">
        <v>0</v>
      </c>
      <c r="T39" s="2">
        <v>0</v>
      </c>
    </row>
    <row r="40" spans="1:22">
      <c r="A40" t="s">
        <v>84</v>
      </c>
      <c r="B40" t="s">
        <v>43</v>
      </c>
      <c r="C40" t="s">
        <v>28</v>
      </c>
      <c r="D40">
        <v>0</v>
      </c>
      <c r="E40">
        <v>1</v>
      </c>
      <c r="F40">
        <v>454</v>
      </c>
      <c r="G40">
        <v>11</v>
      </c>
      <c r="I40" t="s">
        <v>84</v>
      </c>
      <c r="J40" t="s">
        <v>82</v>
      </c>
      <c r="K40" t="s">
        <v>83</v>
      </c>
      <c r="L40" t="s">
        <v>61</v>
      </c>
    </row>
    <row r="41" spans="1:22">
      <c r="A41" t="s">
        <v>85</v>
      </c>
      <c r="B41" t="s">
        <v>43</v>
      </c>
      <c r="C41" t="s">
        <v>28</v>
      </c>
      <c r="D41">
        <v>0</v>
      </c>
      <c r="E41">
        <v>1</v>
      </c>
      <c r="F41">
        <v>447</v>
      </c>
      <c r="G41">
        <v>13</v>
      </c>
      <c r="I41" t="s">
        <v>85</v>
      </c>
      <c r="J41" t="s">
        <v>86</v>
      </c>
      <c r="K41" t="s">
        <v>83</v>
      </c>
      <c r="L41" t="s">
        <v>61</v>
      </c>
    </row>
    <row r="42" spans="1:22">
      <c r="A42" t="s">
        <v>87</v>
      </c>
      <c r="B42" t="s">
        <v>43</v>
      </c>
      <c r="C42" t="s">
        <v>28</v>
      </c>
      <c r="D42">
        <v>0</v>
      </c>
      <c r="E42">
        <v>1</v>
      </c>
      <c r="F42">
        <v>477</v>
      </c>
      <c r="G42">
        <v>14</v>
      </c>
      <c r="I42" t="s">
        <v>87</v>
      </c>
      <c r="J42" t="s">
        <v>86</v>
      </c>
      <c r="K42" t="s">
        <v>83</v>
      </c>
      <c r="L42" t="s">
        <v>61</v>
      </c>
    </row>
    <row r="43" spans="1:22">
      <c r="A43" t="s">
        <v>88</v>
      </c>
      <c r="B43" t="s">
        <v>43</v>
      </c>
      <c r="C43" t="s">
        <v>28</v>
      </c>
      <c r="D43">
        <v>0</v>
      </c>
      <c r="E43">
        <v>1</v>
      </c>
      <c r="F43">
        <v>1157</v>
      </c>
      <c r="G43">
        <v>17</v>
      </c>
      <c r="I43" t="s">
        <v>88</v>
      </c>
      <c r="J43" t="s">
        <v>89</v>
      </c>
      <c r="K43" t="s">
        <v>90</v>
      </c>
      <c r="L43" t="s">
        <v>61</v>
      </c>
    </row>
    <row r="44" spans="1:22">
      <c r="A44" t="s">
        <v>91</v>
      </c>
      <c r="B44" t="s">
        <v>43</v>
      </c>
      <c r="C44" t="s">
        <v>28</v>
      </c>
      <c r="D44">
        <v>0</v>
      </c>
      <c r="E44">
        <v>1</v>
      </c>
      <c r="F44">
        <v>1059</v>
      </c>
      <c r="G44">
        <v>19</v>
      </c>
      <c r="I44" t="s">
        <v>91</v>
      </c>
      <c r="J44" t="s">
        <v>89</v>
      </c>
      <c r="K44" t="s">
        <v>90</v>
      </c>
      <c r="L44" t="s">
        <v>61</v>
      </c>
    </row>
    <row r="45" spans="1:22">
      <c r="A45" t="s">
        <v>92</v>
      </c>
      <c r="B45" t="s">
        <v>43</v>
      </c>
      <c r="C45" t="s">
        <v>28</v>
      </c>
      <c r="D45">
        <v>0</v>
      </c>
      <c r="E45">
        <v>1</v>
      </c>
      <c r="F45">
        <v>1177</v>
      </c>
      <c r="G45">
        <v>21</v>
      </c>
      <c r="I45" t="s">
        <v>92</v>
      </c>
      <c r="J45" t="s">
        <v>93</v>
      </c>
      <c r="K45" t="s">
        <v>90</v>
      </c>
      <c r="L45" t="s">
        <v>61</v>
      </c>
    </row>
    <row r="46" spans="1:22">
      <c r="A46" t="s">
        <v>94</v>
      </c>
      <c r="B46" t="s">
        <v>43</v>
      </c>
      <c r="C46" t="s">
        <v>28</v>
      </c>
      <c r="D46">
        <v>0</v>
      </c>
      <c r="E46">
        <v>1</v>
      </c>
      <c r="F46">
        <v>1144</v>
      </c>
      <c r="G46">
        <v>23</v>
      </c>
      <c r="I46" t="s">
        <v>94</v>
      </c>
      <c r="J46" t="s">
        <v>93</v>
      </c>
      <c r="K46" t="s">
        <v>90</v>
      </c>
      <c r="L46" t="s">
        <v>61</v>
      </c>
    </row>
    <row r="47" spans="1:22">
      <c r="A47" t="s">
        <v>95</v>
      </c>
      <c r="B47" t="s">
        <v>43</v>
      </c>
      <c r="C47" t="s">
        <v>28</v>
      </c>
      <c r="D47">
        <v>0</v>
      </c>
      <c r="E47">
        <v>1</v>
      </c>
      <c r="F47">
        <v>276</v>
      </c>
      <c r="G47">
        <v>26</v>
      </c>
      <c r="I47" t="s">
        <v>95</v>
      </c>
      <c r="J47" t="s">
        <v>96</v>
      </c>
      <c r="K47" t="s">
        <v>60</v>
      </c>
      <c r="L47" t="s">
        <v>61</v>
      </c>
    </row>
    <row r="48" spans="1:22">
      <c r="A48" t="s">
        <v>97</v>
      </c>
      <c r="B48" t="s">
        <v>43</v>
      </c>
      <c r="C48" t="s">
        <v>28</v>
      </c>
      <c r="D48">
        <v>0</v>
      </c>
      <c r="E48">
        <v>1</v>
      </c>
      <c r="F48">
        <v>252</v>
      </c>
      <c r="G48">
        <v>27</v>
      </c>
      <c r="I48" t="s">
        <v>97</v>
      </c>
      <c r="J48" t="s">
        <v>96</v>
      </c>
      <c r="K48" t="s">
        <v>60</v>
      </c>
      <c r="L48" t="s">
        <v>61</v>
      </c>
    </row>
    <row r="49" spans="1:12">
      <c r="A49" t="s">
        <v>75</v>
      </c>
      <c r="B49" t="s">
        <v>63</v>
      </c>
      <c r="C49" t="s">
        <v>98</v>
      </c>
      <c r="D49">
        <v>1</v>
      </c>
      <c r="E49">
        <v>1</v>
      </c>
      <c r="F49">
        <v>1833</v>
      </c>
      <c r="G49">
        <v>-1</v>
      </c>
    </row>
    <row r="50" spans="1:12">
      <c r="A50" t="s">
        <v>79</v>
      </c>
      <c r="B50" t="s">
        <v>66</v>
      </c>
      <c r="C50" t="s">
        <v>98</v>
      </c>
      <c r="D50">
        <v>1</v>
      </c>
      <c r="E50">
        <v>1</v>
      </c>
      <c r="F50">
        <v>1884</v>
      </c>
      <c r="G50">
        <v>-1</v>
      </c>
    </row>
    <row r="51" spans="1:12">
      <c r="A51" t="s">
        <v>82</v>
      </c>
      <c r="B51" t="s">
        <v>66</v>
      </c>
      <c r="C51" t="s">
        <v>98</v>
      </c>
      <c r="D51">
        <v>1</v>
      </c>
      <c r="E51">
        <v>1</v>
      </c>
      <c r="F51">
        <v>1086</v>
      </c>
      <c r="G51">
        <v>-1</v>
      </c>
    </row>
    <row r="52" spans="1:12">
      <c r="A52" t="s">
        <v>86</v>
      </c>
      <c r="B52" t="s">
        <v>68</v>
      </c>
      <c r="C52" t="s">
        <v>98</v>
      </c>
      <c r="D52">
        <v>1</v>
      </c>
      <c r="E52">
        <v>1</v>
      </c>
      <c r="F52">
        <v>1053</v>
      </c>
      <c r="G52">
        <v>-1</v>
      </c>
    </row>
    <row r="53" spans="1:12">
      <c r="A53" t="s">
        <v>89</v>
      </c>
      <c r="B53" t="s">
        <v>68</v>
      </c>
      <c r="C53" t="s">
        <v>98</v>
      </c>
      <c r="D53">
        <v>1</v>
      </c>
      <c r="E53">
        <v>1</v>
      </c>
      <c r="F53">
        <v>1367</v>
      </c>
      <c r="G53">
        <v>-1</v>
      </c>
    </row>
    <row r="54" spans="1:12">
      <c r="A54" t="s">
        <v>93</v>
      </c>
      <c r="B54" t="s">
        <v>69</v>
      </c>
      <c r="C54" t="s">
        <v>98</v>
      </c>
      <c r="D54">
        <v>1</v>
      </c>
      <c r="E54">
        <v>1</v>
      </c>
      <c r="F54">
        <v>1170</v>
      </c>
      <c r="G54">
        <v>-1</v>
      </c>
    </row>
    <row r="55" spans="1:12">
      <c r="A55" t="s">
        <v>96</v>
      </c>
      <c r="B55" t="s">
        <v>69</v>
      </c>
      <c r="C55" t="s">
        <v>98</v>
      </c>
      <c r="D55">
        <v>1</v>
      </c>
      <c r="E55">
        <v>1</v>
      </c>
      <c r="F55">
        <v>777</v>
      </c>
      <c r="G55">
        <v>-1</v>
      </c>
    </row>
    <row r="56" spans="1:12">
      <c r="A56" t="s">
        <v>76</v>
      </c>
      <c r="B56" t="s">
        <v>70</v>
      </c>
      <c r="C56" t="s">
        <v>98</v>
      </c>
      <c r="D56">
        <v>1</v>
      </c>
      <c r="E56">
        <v>0</v>
      </c>
      <c r="F56" s="1">
        <f>4678-13</f>
        <v>4665</v>
      </c>
      <c r="G56">
        <v>-1</v>
      </c>
    </row>
    <row r="57" spans="1:12">
      <c r="A57" t="s">
        <v>83</v>
      </c>
      <c r="B57" t="s">
        <v>71</v>
      </c>
      <c r="C57" t="s">
        <v>98</v>
      </c>
      <c r="D57">
        <v>1</v>
      </c>
      <c r="E57">
        <v>0</v>
      </c>
      <c r="F57" s="1">
        <f>5562-9</f>
        <v>5553</v>
      </c>
      <c r="G57">
        <v>-1</v>
      </c>
    </row>
    <row r="58" spans="1:12">
      <c r="A58" t="s">
        <v>90</v>
      </c>
      <c r="B58" t="s">
        <v>99</v>
      </c>
      <c r="C58" t="s">
        <v>98</v>
      </c>
      <c r="D58">
        <v>1</v>
      </c>
      <c r="E58">
        <v>0</v>
      </c>
      <c r="F58">
        <v>4438</v>
      </c>
      <c r="G58">
        <v>-1</v>
      </c>
    </row>
    <row r="59" spans="1:12">
      <c r="A59" t="s">
        <v>60</v>
      </c>
      <c r="B59" t="s">
        <v>100</v>
      </c>
      <c r="C59" t="s">
        <v>98</v>
      </c>
      <c r="D59">
        <v>1</v>
      </c>
      <c r="E59">
        <v>0</v>
      </c>
      <c r="F59" s="1">
        <f>5490+12</f>
        <v>5502</v>
      </c>
      <c r="G59">
        <v>-1</v>
      </c>
    </row>
    <row r="60" spans="1:12">
      <c r="A60" t="s">
        <v>31</v>
      </c>
      <c r="B60" t="s">
        <v>73</v>
      </c>
      <c r="D60">
        <v>0</v>
      </c>
      <c r="E60">
        <v>0</v>
      </c>
      <c r="F60">
        <v>199</v>
      </c>
      <c r="G60">
        <v>-1</v>
      </c>
    </row>
    <row r="61" spans="1:12">
      <c r="A61" t="s">
        <v>101</v>
      </c>
      <c r="B61" t="s">
        <v>43</v>
      </c>
      <c r="C61" t="s">
        <v>28</v>
      </c>
      <c r="D61">
        <v>0</v>
      </c>
      <c r="E61">
        <v>1</v>
      </c>
      <c r="F61">
        <v>752</v>
      </c>
      <c r="G61">
        <v>3</v>
      </c>
      <c r="I61" t="s">
        <v>101</v>
      </c>
      <c r="J61" t="s">
        <v>102</v>
      </c>
      <c r="K61" t="s">
        <v>103</v>
      </c>
      <c r="L61" t="s">
        <v>104</v>
      </c>
    </row>
    <row r="62" spans="1:12">
      <c r="A62" t="s">
        <v>105</v>
      </c>
      <c r="B62" t="s">
        <v>43</v>
      </c>
      <c r="C62" t="s">
        <v>28</v>
      </c>
      <c r="D62">
        <v>0</v>
      </c>
      <c r="E62">
        <v>1</v>
      </c>
      <c r="F62">
        <v>717</v>
      </c>
      <c r="G62">
        <v>4</v>
      </c>
      <c r="I62" t="s">
        <v>105</v>
      </c>
      <c r="J62" t="s">
        <v>102</v>
      </c>
      <c r="K62" t="s">
        <v>103</v>
      </c>
      <c r="L62" t="s">
        <v>104</v>
      </c>
    </row>
    <row r="63" spans="1:12">
      <c r="A63" t="s">
        <v>106</v>
      </c>
      <c r="B63" t="s">
        <v>43</v>
      </c>
      <c r="C63" t="s">
        <v>28</v>
      </c>
      <c r="D63">
        <v>0</v>
      </c>
      <c r="E63">
        <v>1</v>
      </c>
      <c r="F63">
        <v>484</v>
      </c>
      <c r="G63">
        <v>6</v>
      </c>
      <c r="I63" t="s">
        <v>106</v>
      </c>
      <c r="J63" t="s">
        <v>107</v>
      </c>
      <c r="K63" t="s">
        <v>103</v>
      </c>
      <c r="L63" t="s">
        <v>104</v>
      </c>
    </row>
    <row r="64" spans="1:12">
      <c r="A64" t="s">
        <v>108</v>
      </c>
      <c r="B64" t="s">
        <v>43</v>
      </c>
      <c r="C64" t="s">
        <v>28</v>
      </c>
      <c r="D64">
        <v>0</v>
      </c>
      <c r="E64">
        <v>1</v>
      </c>
      <c r="F64">
        <v>499</v>
      </c>
      <c r="G64">
        <v>7</v>
      </c>
      <c r="I64" t="s">
        <v>108</v>
      </c>
      <c r="J64" t="s">
        <v>107</v>
      </c>
      <c r="K64" t="s">
        <v>103</v>
      </c>
      <c r="L64" t="s">
        <v>104</v>
      </c>
    </row>
    <row r="65" spans="1:12">
      <c r="A65" t="s">
        <v>109</v>
      </c>
      <c r="B65" t="s">
        <v>43</v>
      </c>
      <c r="C65" t="s">
        <v>28</v>
      </c>
      <c r="D65">
        <v>0</v>
      </c>
      <c r="E65">
        <v>1</v>
      </c>
      <c r="F65">
        <v>490</v>
      </c>
      <c r="G65">
        <v>10</v>
      </c>
      <c r="I65" t="s">
        <v>109</v>
      </c>
      <c r="J65" t="s">
        <v>110</v>
      </c>
      <c r="K65" t="s">
        <v>111</v>
      </c>
      <c r="L65" t="s">
        <v>104</v>
      </c>
    </row>
    <row r="66" spans="1:12">
      <c r="A66" t="s">
        <v>112</v>
      </c>
      <c r="B66" t="s">
        <v>43</v>
      </c>
      <c r="C66" t="s">
        <v>28</v>
      </c>
      <c r="D66">
        <v>0</v>
      </c>
      <c r="E66">
        <v>1</v>
      </c>
      <c r="F66">
        <v>408</v>
      </c>
      <c r="G66">
        <v>11</v>
      </c>
      <c r="I66" t="s">
        <v>112</v>
      </c>
      <c r="J66" t="s">
        <v>110</v>
      </c>
      <c r="K66" t="s">
        <v>111</v>
      </c>
      <c r="L66" t="s">
        <v>104</v>
      </c>
    </row>
    <row r="67" spans="1:12">
      <c r="A67" t="s">
        <v>113</v>
      </c>
      <c r="B67" t="s">
        <v>43</v>
      </c>
      <c r="C67" t="s">
        <v>28</v>
      </c>
      <c r="D67">
        <v>0</v>
      </c>
      <c r="E67">
        <v>1</v>
      </c>
      <c r="F67">
        <v>393</v>
      </c>
      <c r="G67">
        <v>13</v>
      </c>
      <c r="I67" t="s">
        <v>113</v>
      </c>
      <c r="J67" t="s">
        <v>114</v>
      </c>
      <c r="K67" t="s">
        <v>111</v>
      </c>
      <c r="L67" t="s">
        <v>104</v>
      </c>
    </row>
    <row r="68" spans="1:12">
      <c r="A68" t="s">
        <v>115</v>
      </c>
      <c r="B68" t="s">
        <v>43</v>
      </c>
      <c r="C68" t="s">
        <v>28</v>
      </c>
      <c r="D68">
        <v>0</v>
      </c>
      <c r="E68">
        <v>1</v>
      </c>
      <c r="F68">
        <v>443</v>
      </c>
      <c r="G68">
        <v>14</v>
      </c>
      <c r="I68" t="s">
        <v>115</v>
      </c>
      <c r="J68" t="s">
        <v>114</v>
      </c>
      <c r="K68" t="s">
        <v>111</v>
      </c>
      <c r="L68" t="s">
        <v>104</v>
      </c>
    </row>
    <row r="69" spans="1:12">
      <c r="A69" t="s">
        <v>116</v>
      </c>
      <c r="B69" t="s">
        <v>43</v>
      </c>
      <c r="C69" t="s">
        <v>28</v>
      </c>
      <c r="D69">
        <v>0</v>
      </c>
      <c r="E69">
        <v>1</v>
      </c>
      <c r="F69">
        <v>747</v>
      </c>
      <c r="G69">
        <v>17</v>
      </c>
      <c r="I69" t="s">
        <v>116</v>
      </c>
      <c r="J69" t="s">
        <v>117</v>
      </c>
      <c r="K69" t="s">
        <v>118</v>
      </c>
      <c r="L69" t="s">
        <v>104</v>
      </c>
    </row>
    <row r="70" spans="1:12">
      <c r="A70" t="s">
        <v>119</v>
      </c>
      <c r="B70" t="s">
        <v>43</v>
      </c>
      <c r="C70" t="s">
        <v>28</v>
      </c>
      <c r="D70">
        <v>0</v>
      </c>
      <c r="E70">
        <v>1</v>
      </c>
      <c r="F70">
        <v>607</v>
      </c>
      <c r="G70">
        <v>19</v>
      </c>
      <c r="I70" t="s">
        <v>119</v>
      </c>
      <c r="J70" t="s">
        <v>117</v>
      </c>
      <c r="K70" t="s">
        <v>118</v>
      </c>
      <c r="L70" t="s">
        <v>104</v>
      </c>
    </row>
    <row r="71" spans="1:12">
      <c r="A71" t="s">
        <v>120</v>
      </c>
      <c r="B71" t="s">
        <v>43</v>
      </c>
      <c r="C71" t="s">
        <v>28</v>
      </c>
      <c r="D71">
        <v>0</v>
      </c>
      <c r="E71">
        <v>1</v>
      </c>
      <c r="F71">
        <v>564</v>
      </c>
      <c r="G71">
        <v>21</v>
      </c>
      <c r="I71" t="s">
        <v>120</v>
      </c>
      <c r="J71" t="s">
        <v>121</v>
      </c>
      <c r="K71" t="s">
        <v>118</v>
      </c>
      <c r="L71" t="s">
        <v>104</v>
      </c>
    </row>
    <row r="72" spans="1:12">
      <c r="A72" t="s">
        <v>122</v>
      </c>
      <c r="B72" t="s">
        <v>43</v>
      </c>
      <c r="C72" t="s">
        <v>28</v>
      </c>
      <c r="D72">
        <v>0</v>
      </c>
      <c r="E72">
        <v>1</v>
      </c>
      <c r="F72">
        <v>614</v>
      </c>
      <c r="G72">
        <v>23</v>
      </c>
      <c r="I72" t="s">
        <v>122</v>
      </c>
      <c r="J72" t="s">
        <v>121</v>
      </c>
      <c r="K72" t="s">
        <v>118</v>
      </c>
      <c r="L72" t="s">
        <v>104</v>
      </c>
    </row>
    <row r="73" spans="1:12">
      <c r="A73" t="s">
        <v>123</v>
      </c>
      <c r="B73" t="s">
        <v>43</v>
      </c>
      <c r="C73" t="s">
        <v>28</v>
      </c>
      <c r="D73">
        <v>0</v>
      </c>
      <c r="E73">
        <v>1</v>
      </c>
      <c r="F73">
        <v>252</v>
      </c>
      <c r="G73">
        <v>26</v>
      </c>
      <c r="I73" t="s">
        <v>123</v>
      </c>
      <c r="J73" t="s">
        <v>124</v>
      </c>
      <c r="K73" t="s">
        <v>60</v>
      </c>
      <c r="L73" t="s">
        <v>61</v>
      </c>
    </row>
    <row r="74" spans="1:12">
      <c r="A74" t="s">
        <v>125</v>
      </c>
      <c r="B74" t="s">
        <v>43</v>
      </c>
      <c r="C74" t="s">
        <v>28</v>
      </c>
      <c r="D74">
        <v>0</v>
      </c>
      <c r="E74">
        <v>1</v>
      </c>
      <c r="F74">
        <v>212</v>
      </c>
      <c r="G74">
        <v>27</v>
      </c>
      <c r="I74" t="s">
        <v>125</v>
      </c>
      <c r="J74" t="s">
        <v>124</v>
      </c>
      <c r="K74" t="s">
        <v>60</v>
      </c>
      <c r="L74" t="s">
        <v>61</v>
      </c>
    </row>
    <row r="75" spans="1:12">
      <c r="A75" t="s">
        <v>102</v>
      </c>
      <c r="B75" t="s">
        <v>66</v>
      </c>
      <c r="C75" t="s">
        <v>126</v>
      </c>
      <c r="D75">
        <v>1</v>
      </c>
      <c r="E75">
        <v>1</v>
      </c>
      <c r="F75">
        <v>1412</v>
      </c>
      <c r="G75">
        <v>-1</v>
      </c>
    </row>
    <row r="76" spans="1:12">
      <c r="A76" t="s">
        <v>107</v>
      </c>
      <c r="B76" t="s">
        <v>66</v>
      </c>
      <c r="C76" t="s">
        <v>126</v>
      </c>
      <c r="D76">
        <v>1</v>
      </c>
      <c r="E76">
        <v>1</v>
      </c>
      <c r="F76">
        <v>1633</v>
      </c>
      <c r="G76">
        <v>-1</v>
      </c>
    </row>
    <row r="77" spans="1:12">
      <c r="A77" t="s">
        <v>110</v>
      </c>
      <c r="B77" t="s">
        <v>66</v>
      </c>
      <c r="C77" t="s">
        <v>126</v>
      </c>
      <c r="D77">
        <v>1</v>
      </c>
      <c r="E77">
        <v>1</v>
      </c>
      <c r="F77">
        <v>751</v>
      </c>
      <c r="G77">
        <v>-1</v>
      </c>
    </row>
    <row r="78" spans="1:12">
      <c r="A78" t="s">
        <v>114</v>
      </c>
      <c r="B78" t="s">
        <v>68</v>
      </c>
      <c r="C78" t="s">
        <v>126</v>
      </c>
      <c r="D78">
        <v>1</v>
      </c>
      <c r="E78">
        <v>1</v>
      </c>
      <c r="F78">
        <v>723</v>
      </c>
      <c r="G78">
        <v>-1</v>
      </c>
    </row>
    <row r="79" spans="1:12">
      <c r="A79" t="s">
        <v>117</v>
      </c>
      <c r="B79" t="s">
        <v>68</v>
      </c>
      <c r="C79" t="s">
        <v>126</v>
      </c>
      <c r="D79">
        <v>1</v>
      </c>
      <c r="E79">
        <v>1</v>
      </c>
      <c r="F79">
        <v>642</v>
      </c>
      <c r="G79">
        <v>-1</v>
      </c>
    </row>
    <row r="80" spans="1:12">
      <c r="A80" t="s">
        <v>121</v>
      </c>
      <c r="B80" t="s">
        <v>69</v>
      </c>
      <c r="C80" t="s">
        <v>126</v>
      </c>
      <c r="D80">
        <v>1</v>
      </c>
      <c r="E80">
        <v>1</v>
      </c>
      <c r="F80">
        <v>623</v>
      </c>
      <c r="G80">
        <v>-1</v>
      </c>
    </row>
    <row r="81" spans="1:13">
      <c r="A81" t="s">
        <v>124</v>
      </c>
      <c r="B81" t="s">
        <v>69</v>
      </c>
      <c r="C81" t="s">
        <v>126</v>
      </c>
      <c r="D81">
        <v>1</v>
      </c>
      <c r="E81">
        <v>1</v>
      </c>
      <c r="F81">
        <v>943</v>
      </c>
      <c r="G81">
        <v>-1</v>
      </c>
    </row>
    <row r="82" spans="1:13">
      <c r="A82" t="s">
        <v>103</v>
      </c>
      <c r="B82" t="s">
        <v>71</v>
      </c>
      <c r="C82" t="s">
        <v>126</v>
      </c>
      <c r="D82">
        <v>1</v>
      </c>
      <c r="E82">
        <v>0</v>
      </c>
      <c r="F82" s="1">
        <f>5232+5</f>
        <v>5237</v>
      </c>
      <c r="G82">
        <v>-1</v>
      </c>
    </row>
    <row r="83" spans="1:13">
      <c r="A83" t="s">
        <v>111</v>
      </c>
      <c r="B83" t="s">
        <v>71</v>
      </c>
      <c r="C83" t="s">
        <v>126</v>
      </c>
      <c r="D83">
        <v>1</v>
      </c>
      <c r="E83">
        <v>0</v>
      </c>
      <c r="F83" s="1">
        <f>6080+5</f>
        <v>6085</v>
      </c>
      <c r="G83">
        <v>-1</v>
      </c>
    </row>
    <row r="84" spans="1:13">
      <c r="A84" t="s">
        <v>118</v>
      </c>
      <c r="B84" t="s">
        <v>99</v>
      </c>
      <c r="C84" t="s">
        <v>126</v>
      </c>
      <c r="D84">
        <v>1</v>
      </c>
      <c r="E84">
        <v>0</v>
      </c>
      <c r="F84" s="1">
        <f>5745+5</f>
        <v>5750</v>
      </c>
      <c r="G84">
        <v>-1</v>
      </c>
    </row>
    <row r="85" spans="1:13">
      <c r="A85" t="s">
        <v>61</v>
      </c>
      <c r="B85" t="s">
        <v>73</v>
      </c>
      <c r="D85">
        <v>0</v>
      </c>
      <c r="E85">
        <v>0</v>
      </c>
      <c r="F85">
        <v>496</v>
      </c>
      <c r="G85">
        <v>-1</v>
      </c>
    </row>
    <row r="86" spans="1:13">
      <c r="A86" t="s">
        <v>127</v>
      </c>
      <c r="B86" t="s">
        <v>43</v>
      </c>
      <c r="C86" t="s">
        <v>28</v>
      </c>
      <c r="D86">
        <v>0</v>
      </c>
      <c r="E86">
        <v>1</v>
      </c>
      <c r="F86">
        <v>847</v>
      </c>
      <c r="G86">
        <v>3</v>
      </c>
      <c r="I86" t="s">
        <v>127</v>
      </c>
      <c r="J86" t="s">
        <v>102</v>
      </c>
      <c r="K86" t="s">
        <v>103</v>
      </c>
      <c r="L86" t="s">
        <v>104</v>
      </c>
    </row>
    <row r="87" spans="1:13">
      <c r="A87" t="s">
        <v>128</v>
      </c>
      <c r="B87" t="s">
        <v>43</v>
      </c>
      <c r="C87" t="s">
        <v>28</v>
      </c>
      <c r="D87">
        <v>0</v>
      </c>
      <c r="E87">
        <v>1</v>
      </c>
      <c r="F87">
        <v>814</v>
      </c>
      <c r="G87">
        <v>4</v>
      </c>
      <c r="I87" t="s">
        <v>128</v>
      </c>
      <c r="J87" t="s">
        <v>102</v>
      </c>
      <c r="K87" t="s">
        <v>103</v>
      </c>
      <c r="L87" t="s">
        <v>104</v>
      </c>
    </row>
    <row r="88" spans="1:13">
      <c r="A88" t="s">
        <v>129</v>
      </c>
      <c r="B88" t="s">
        <v>43</v>
      </c>
      <c r="C88" t="s">
        <v>28</v>
      </c>
      <c r="D88">
        <v>0</v>
      </c>
      <c r="E88">
        <v>1</v>
      </c>
      <c r="F88">
        <v>589</v>
      </c>
      <c r="G88">
        <v>6</v>
      </c>
      <c r="I88" t="s">
        <v>129</v>
      </c>
      <c r="J88" t="s">
        <v>107</v>
      </c>
      <c r="K88" t="s">
        <v>103</v>
      </c>
      <c r="L88" t="s">
        <v>104</v>
      </c>
    </row>
    <row r="89" spans="1:13">
      <c r="A89" t="s">
        <v>130</v>
      </c>
      <c r="B89" t="s">
        <v>43</v>
      </c>
      <c r="C89" t="s">
        <v>28</v>
      </c>
      <c r="D89">
        <v>0</v>
      </c>
      <c r="E89">
        <v>1</v>
      </c>
      <c r="F89">
        <v>597</v>
      </c>
      <c r="G89">
        <v>7</v>
      </c>
      <c r="I89" t="s">
        <v>130</v>
      </c>
      <c r="J89" t="s">
        <v>107</v>
      </c>
      <c r="K89" t="s">
        <v>103</v>
      </c>
      <c r="L89" t="s">
        <v>104</v>
      </c>
    </row>
    <row r="90" spans="1:13">
      <c r="A90" t="s">
        <v>131</v>
      </c>
      <c r="B90" t="s">
        <v>43</v>
      </c>
      <c r="C90" t="s">
        <v>28</v>
      </c>
      <c r="D90">
        <v>0</v>
      </c>
      <c r="E90">
        <v>1</v>
      </c>
      <c r="F90">
        <v>516</v>
      </c>
      <c r="G90">
        <v>11</v>
      </c>
      <c r="I90" t="s">
        <v>131</v>
      </c>
      <c r="J90" t="s">
        <v>110</v>
      </c>
      <c r="K90" t="s">
        <v>111</v>
      </c>
      <c r="L90" t="s">
        <v>104</v>
      </c>
    </row>
    <row r="91" spans="1:13">
      <c r="A91" t="s">
        <v>132</v>
      </c>
      <c r="B91" t="s">
        <v>43</v>
      </c>
      <c r="C91" t="s">
        <v>28</v>
      </c>
      <c r="D91">
        <v>0</v>
      </c>
      <c r="E91">
        <v>1</v>
      </c>
      <c r="F91">
        <v>529</v>
      </c>
      <c r="G91">
        <v>14</v>
      </c>
      <c r="I91" t="s">
        <v>132</v>
      </c>
      <c r="J91" t="s">
        <v>114</v>
      </c>
      <c r="K91" t="s">
        <v>111</v>
      </c>
      <c r="L91" t="s">
        <v>104</v>
      </c>
    </row>
    <row r="92" spans="1:13">
      <c r="A92" t="s">
        <v>104</v>
      </c>
      <c r="B92" t="s">
        <v>73</v>
      </c>
      <c r="D92">
        <v>0</v>
      </c>
      <c r="E92">
        <v>0</v>
      </c>
      <c r="F92">
        <v>499</v>
      </c>
      <c r="G92">
        <v>-1</v>
      </c>
    </row>
    <row r="93" spans="1:13">
      <c r="A93" t="s">
        <v>133</v>
      </c>
      <c r="B93" t="s">
        <v>73</v>
      </c>
      <c r="D93">
        <v>0</v>
      </c>
      <c r="E93">
        <v>0</v>
      </c>
      <c r="F93">
        <v>501</v>
      </c>
      <c r="G93">
        <v>-1</v>
      </c>
    </row>
    <row r="94" spans="1:13">
      <c r="A94" t="s">
        <v>134</v>
      </c>
      <c r="B94" t="s">
        <v>43</v>
      </c>
      <c r="C94" t="s">
        <v>135</v>
      </c>
      <c r="D94">
        <v>0</v>
      </c>
      <c r="E94">
        <v>0</v>
      </c>
      <c r="F94">
        <v>1123</v>
      </c>
      <c r="G94">
        <v>3</v>
      </c>
      <c r="I94" t="s">
        <v>134</v>
      </c>
      <c r="J94" t="s">
        <v>136</v>
      </c>
      <c r="K94" t="s">
        <v>137</v>
      </c>
      <c r="L94" t="s">
        <v>138</v>
      </c>
      <c r="M94" t="s">
        <v>133</v>
      </c>
    </row>
    <row r="95" spans="1:13">
      <c r="A95" t="s">
        <v>139</v>
      </c>
      <c r="B95" t="s">
        <v>43</v>
      </c>
      <c r="C95" t="s">
        <v>135</v>
      </c>
      <c r="D95">
        <v>0</v>
      </c>
      <c r="E95">
        <v>0</v>
      </c>
      <c r="F95">
        <v>946</v>
      </c>
      <c r="G95">
        <v>5</v>
      </c>
      <c r="I95" t="s">
        <v>139</v>
      </c>
      <c r="J95" t="s">
        <v>136</v>
      </c>
      <c r="K95" t="s">
        <v>137</v>
      </c>
      <c r="L95" t="s">
        <v>138</v>
      </c>
      <c r="M95" t="s">
        <v>133</v>
      </c>
    </row>
    <row r="96" spans="1:13">
      <c r="A96" t="s">
        <v>140</v>
      </c>
      <c r="B96" t="s">
        <v>43</v>
      </c>
      <c r="C96" t="s">
        <v>135</v>
      </c>
      <c r="D96">
        <v>0</v>
      </c>
      <c r="E96">
        <v>0</v>
      </c>
      <c r="F96">
        <v>910</v>
      </c>
      <c r="G96">
        <v>7</v>
      </c>
      <c r="I96" t="s">
        <v>140</v>
      </c>
      <c r="J96" t="s">
        <v>141</v>
      </c>
      <c r="K96" t="s">
        <v>137</v>
      </c>
      <c r="L96" t="s">
        <v>138</v>
      </c>
      <c r="M96" t="s">
        <v>133</v>
      </c>
    </row>
    <row r="97" spans="1:13">
      <c r="A97" t="s">
        <v>142</v>
      </c>
      <c r="B97" t="s">
        <v>43</v>
      </c>
      <c r="C97" t="s">
        <v>135</v>
      </c>
      <c r="D97">
        <v>0</v>
      </c>
      <c r="E97">
        <v>0</v>
      </c>
      <c r="F97">
        <v>880</v>
      </c>
      <c r="G97">
        <v>9</v>
      </c>
      <c r="I97" t="s">
        <v>142</v>
      </c>
      <c r="J97" t="s">
        <v>141</v>
      </c>
      <c r="K97" t="s">
        <v>137</v>
      </c>
      <c r="L97" t="s">
        <v>138</v>
      </c>
      <c r="M97" t="s">
        <v>133</v>
      </c>
    </row>
    <row r="98" spans="1:13">
      <c r="A98" t="s">
        <v>143</v>
      </c>
      <c r="B98" t="s">
        <v>43</v>
      </c>
      <c r="C98" t="s">
        <v>135</v>
      </c>
      <c r="D98">
        <v>0</v>
      </c>
      <c r="E98">
        <v>0</v>
      </c>
      <c r="F98">
        <v>888</v>
      </c>
      <c r="G98">
        <v>12</v>
      </c>
      <c r="I98" t="s">
        <v>143</v>
      </c>
      <c r="J98" t="s">
        <v>144</v>
      </c>
      <c r="K98" t="s">
        <v>145</v>
      </c>
      <c r="L98" t="s">
        <v>138</v>
      </c>
      <c r="M98" t="s">
        <v>133</v>
      </c>
    </row>
    <row r="99" spans="1:13">
      <c r="A99" t="s">
        <v>146</v>
      </c>
      <c r="B99" t="s">
        <v>43</v>
      </c>
      <c r="C99" t="s">
        <v>135</v>
      </c>
      <c r="D99">
        <v>0</v>
      </c>
      <c r="E99">
        <v>0</v>
      </c>
      <c r="F99">
        <v>808</v>
      </c>
      <c r="G99">
        <v>14</v>
      </c>
      <c r="I99" t="s">
        <v>146</v>
      </c>
      <c r="J99" t="s">
        <v>144</v>
      </c>
      <c r="K99" t="s">
        <v>145</v>
      </c>
      <c r="L99" t="s">
        <v>138</v>
      </c>
      <c r="M99" t="s">
        <v>133</v>
      </c>
    </row>
    <row r="100" spans="1:13">
      <c r="A100" t="s">
        <v>147</v>
      </c>
      <c r="B100" t="s">
        <v>43</v>
      </c>
      <c r="C100" t="s">
        <v>135</v>
      </c>
      <c r="D100">
        <v>0</v>
      </c>
      <c r="E100">
        <v>0</v>
      </c>
      <c r="F100">
        <v>760</v>
      </c>
      <c r="G100">
        <v>16</v>
      </c>
      <c r="I100" t="s">
        <v>147</v>
      </c>
      <c r="J100" t="s">
        <v>148</v>
      </c>
      <c r="K100" t="s">
        <v>145</v>
      </c>
      <c r="L100" t="s">
        <v>138</v>
      </c>
      <c r="M100" t="s">
        <v>133</v>
      </c>
    </row>
    <row r="101" spans="1:13">
      <c r="A101" t="s">
        <v>149</v>
      </c>
      <c r="B101" t="s">
        <v>43</v>
      </c>
      <c r="C101" t="s">
        <v>135</v>
      </c>
      <c r="D101">
        <v>0</v>
      </c>
      <c r="E101">
        <v>0</v>
      </c>
      <c r="F101">
        <v>796</v>
      </c>
      <c r="G101">
        <v>18</v>
      </c>
      <c r="I101" t="s">
        <v>149</v>
      </c>
      <c r="J101" t="s">
        <v>148</v>
      </c>
      <c r="K101" t="s">
        <v>145</v>
      </c>
      <c r="L101" t="s">
        <v>138</v>
      </c>
      <c r="M101" t="s">
        <v>133</v>
      </c>
    </row>
    <row r="102" spans="1:13">
      <c r="A102" t="s">
        <v>150</v>
      </c>
      <c r="B102" t="s">
        <v>43</v>
      </c>
      <c r="C102" t="s">
        <v>135</v>
      </c>
      <c r="D102">
        <v>0</v>
      </c>
      <c r="E102">
        <v>0</v>
      </c>
      <c r="F102">
        <v>603</v>
      </c>
      <c r="G102">
        <v>20</v>
      </c>
      <c r="I102" t="s">
        <v>150</v>
      </c>
      <c r="J102" t="s">
        <v>151</v>
      </c>
      <c r="K102" t="s">
        <v>152</v>
      </c>
      <c r="L102" t="s">
        <v>138</v>
      </c>
      <c r="M102" t="s">
        <v>133</v>
      </c>
    </row>
    <row r="103" spans="1:13">
      <c r="A103" t="s">
        <v>153</v>
      </c>
      <c r="B103" t="s">
        <v>43</v>
      </c>
      <c r="C103" t="s">
        <v>135</v>
      </c>
      <c r="D103">
        <v>0</v>
      </c>
      <c r="E103">
        <v>0</v>
      </c>
      <c r="F103">
        <v>530</v>
      </c>
      <c r="G103">
        <v>22</v>
      </c>
      <c r="I103" t="s">
        <v>153</v>
      </c>
      <c r="J103" t="s">
        <v>151</v>
      </c>
      <c r="K103" t="s">
        <v>152</v>
      </c>
      <c r="L103" t="s">
        <v>138</v>
      </c>
      <c r="M103" t="s">
        <v>133</v>
      </c>
    </row>
    <row r="104" spans="1:13">
      <c r="A104" t="s">
        <v>154</v>
      </c>
      <c r="B104" t="s">
        <v>43</v>
      </c>
      <c r="C104" t="s">
        <v>135</v>
      </c>
      <c r="D104">
        <v>0</v>
      </c>
      <c r="E104">
        <v>0</v>
      </c>
      <c r="F104">
        <v>427</v>
      </c>
      <c r="G104">
        <v>24</v>
      </c>
      <c r="I104" t="s">
        <v>154</v>
      </c>
      <c r="J104" t="s">
        <v>155</v>
      </c>
      <c r="K104" t="s">
        <v>152</v>
      </c>
      <c r="L104" t="s">
        <v>138</v>
      </c>
      <c r="M104" t="s">
        <v>133</v>
      </c>
    </row>
    <row r="105" spans="1:13">
      <c r="A105" t="s">
        <v>156</v>
      </c>
      <c r="B105" t="s">
        <v>43</v>
      </c>
      <c r="C105" t="s">
        <v>135</v>
      </c>
      <c r="D105">
        <v>0</v>
      </c>
      <c r="E105">
        <v>0</v>
      </c>
      <c r="F105">
        <v>443</v>
      </c>
      <c r="G105">
        <v>26</v>
      </c>
      <c r="I105" t="s">
        <v>156</v>
      </c>
      <c r="J105" t="s">
        <v>155</v>
      </c>
      <c r="K105" t="s">
        <v>152</v>
      </c>
      <c r="L105" t="s">
        <v>138</v>
      </c>
      <c r="M105" t="s">
        <v>133</v>
      </c>
    </row>
    <row r="106" spans="1:13">
      <c r="A106" t="s">
        <v>136</v>
      </c>
      <c r="B106" t="s">
        <v>43</v>
      </c>
      <c r="C106" t="s">
        <v>135</v>
      </c>
      <c r="D106">
        <v>0</v>
      </c>
      <c r="E106">
        <v>0</v>
      </c>
      <c r="F106">
        <v>1383</v>
      </c>
      <c r="G106">
        <v>-1</v>
      </c>
    </row>
    <row r="107" spans="1:13">
      <c r="A107" t="s">
        <v>141</v>
      </c>
      <c r="B107" t="s">
        <v>43</v>
      </c>
      <c r="C107" t="s">
        <v>135</v>
      </c>
      <c r="D107">
        <v>0</v>
      </c>
      <c r="E107">
        <v>0</v>
      </c>
      <c r="F107">
        <v>1290</v>
      </c>
      <c r="G107">
        <v>-1</v>
      </c>
    </row>
    <row r="108" spans="1:13">
      <c r="A108" t="s">
        <v>144</v>
      </c>
      <c r="B108" t="s">
        <v>43</v>
      </c>
      <c r="C108" t="s">
        <v>135</v>
      </c>
      <c r="D108">
        <v>0</v>
      </c>
      <c r="E108">
        <v>0</v>
      </c>
      <c r="F108">
        <v>1120</v>
      </c>
      <c r="G108">
        <v>-1</v>
      </c>
    </row>
    <row r="109" spans="1:13">
      <c r="A109" t="s">
        <v>148</v>
      </c>
      <c r="B109" t="s">
        <v>43</v>
      </c>
      <c r="C109" t="s">
        <v>135</v>
      </c>
      <c r="D109">
        <v>0</v>
      </c>
      <c r="E109">
        <v>0</v>
      </c>
      <c r="F109">
        <v>1129</v>
      </c>
      <c r="G109">
        <v>-1</v>
      </c>
    </row>
    <row r="110" spans="1:13">
      <c r="A110" t="s">
        <v>151</v>
      </c>
      <c r="B110" t="s">
        <v>43</v>
      </c>
      <c r="C110" t="s">
        <v>135</v>
      </c>
      <c r="D110">
        <v>0</v>
      </c>
      <c r="E110">
        <v>0</v>
      </c>
      <c r="F110">
        <v>837</v>
      </c>
      <c r="G110">
        <v>-1</v>
      </c>
    </row>
    <row r="111" spans="1:13">
      <c r="A111" t="s">
        <v>155</v>
      </c>
      <c r="B111" t="s">
        <v>43</v>
      </c>
      <c r="C111" t="s">
        <v>135</v>
      </c>
      <c r="D111">
        <v>0</v>
      </c>
      <c r="E111">
        <v>0</v>
      </c>
      <c r="F111">
        <v>895</v>
      </c>
      <c r="G111">
        <v>-1</v>
      </c>
    </row>
    <row r="112" spans="1:13">
      <c r="A112" t="s">
        <v>137</v>
      </c>
      <c r="B112" t="s">
        <v>157</v>
      </c>
      <c r="C112" t="s">
        <v>135</v>
      </c>
      <c r="D112">
        <v>0</v>
      </c>
      <c r="E112">
        <v>0</v>
      </c>
      <c r="F112">
        <v>2873</v>
      </c>
      <c r="G112">
        <v>-1</v>
      </c>
    </row>
    <row r="113" spans="1:7">
      <c r="A113" t="s">
        <v>145</v>
      </c>
      <c r="B113" t="s">
        <v>157</v>
      </c>
      <c r="C113" t="s">
        <v>135</v>
      </c>
      <c r="D113">
        <v>0</v>
      </c>
      <c r="E113">
        <v>0</v>
      </c>
      <c r="F113">
        <v>2874</v>
      </c>
      <c r="G113">
        <v>-1</v>
      </c>
    </row>
    <row r="114" spans="1:7">
      <c r="A114" t="s">
        <v>152</v>
      </c>
      <c r="B114" t="s">
        <v>157</v>
      </c>
      <c r="C114" t="s">
        <v>135</v>
      </c>
      <c r="D114">
        <v>0</v>
      </c>
      <c r="E114">
        <v>0</v>
      </c>
      <c r="F114">
        <v>3198</v>
      </c>
      <c r="G114">
        <v>-1</v>
      </c>
    </row>
    <row r="115" spans="1:7">
      <c r="A115" t="s">
        <v>138</v>
      </c>
      <c r="B115" t="s">
        <v>158</v>
      </c>
      <c r="C115" t="s">
        <v>135</v>
      </c>
      <c r="D115">
        <v>0</v>
      </c>
      <c r="E115">
        <v>0</v>
      </c>
      <c r="F115" s="1">
        <f>2801+60-80-40</f>
        <v>2741</v>
      </c>
      <c r="G115">
        <v>-1</v>
      </c>
    </row>
  </sheetData>
  <pageMargins left="0.78740157499999996" right="0.78740157499999996" top="0.984251969" bottom="0.984251969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Airwave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Bruce Goldsmith</dc:creator>
  <cp:keywords/>
  <dc:description/>
  <cp:lastModifiedBy>BGD Official</cp:lastModifiedBy>
  <cp:revision/>
  <dcterms:created xsi:type="dcterms:W3CDTF">2018-01-31T10:26:30Z</dcterms:created>
  <dcterms:modified xsi:type="dcterms:W3CDTF">2022-10-24T10:00:53Z</dcterms:modified>
  <cp:category/>
  <cp:contentStatus/>
</cp:coreProperties>
</file>