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ure3V6M_rev2_bridle_lenght_Che" sheetId="1" r:id="rId4"/>
    <sheet state="visible" name="Revs" sheetId="2" r:id="rId5"/>
  </sheets>
  <definedNames/>
  <calcPr/>
  <extLst>
    <ext uri="GoogleSheetsCustomDataVersion2">
      <go:sheetsCustomData xmlns:go="http://customooxmlschemas.google.com/" r:id="rId6" roundtripDataChecksum="S/O3jhVfni5sFUFsD20/WnW3cvR5zeqraILJCT5jZj0="/>
    </ext>
  </extLst>
</workbook>
</file>

<file path=xl/sharedStrings.xml><?xml version="1.0" encoding="utf-8"?>
<sst xmlns="http://schemas.openxmlformats.org/spreadsheetml/2006/main" count="607" uniqueCount="173">
  <si>
    <t>BGD</t>
  </si>
  <si>
    <t>Line Tables</t>
  </si>
  <si>
    <t xml:space="preserve">Loops on CR1 CR2 CR3 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</si>
  <si>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</si>
  <si>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</si>
  <si>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</si>
  <si>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</si>
  <si>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</si>
  <si>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</si>
  <si>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</si>
  <si>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</si>
  <si>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check Table</t>
  </si>
  <si>
    <t>Cure3V6M_rev5</t>
  </si>
  <si>
    <t>PRODUCTION</t>
  </si>
  <si>
    <t>Compensation for tabs knots loops and inserts is already accounted for.</t>
  </si>
  <si>
    <t xml:space="preserve"> Notes : </t>
  </si>
  <si>
    <t>For production (factory) lengths before the glider has been flown</t>
  </si>
  <si>
    <t>Top</t>
  </si>
  <si>
    <t>Middle</t>
  </si>
  <si>
    <t>Riser</t>
  </si>
  <si>
    <t>A</t>
  </si>
  <si>
    <t>B</t>
  </si>
  <si>
    <t>C</t>
  </si>
  <si>
    <t>D</t>
  </si>
  <si>
    <t>K</t>
  </si>
  <si>
    <t>a1</t>
  </si>
  <si>
    <t>8001U-090</t>
  </si>
  <si>
    <t>Red</t>
  </si>
  <si>
    <t>AMU1</t>
  </si>
  <si>
    <t>AM1</t>
  </si>
  <si>
    <t>AR1</t>
  </si>
  <si>
    <t>a2</t>
  </si>
  <si>
    <t>AMU2</t>
  </si>
  <si>
    <t>a3</t>
  </si>
  <si>
    <t>8001U-070</t>
  </si>
  <si>
    <t>AMU3</t>
  </si>
  <si>
    <t>AM2</t>
  </si>
  <si>
    <t>a4</t>
  </si>
  <si>
    <t>AMU4</t>
  </si>
  <si>
    <t>a5</t>
  </si>
  <si>
    <t>AMU5</t>
  </si>
  <si>
    <t>AM3</t>
  </si>
  <si>
    <t>AR2</t>
  </si>
  <si>
    <t>a6</t>
  </si>
  <si>
    <t>8001U-050</t>
  </si>
  <si>
    <t>AMU6</t>
  </si>
  <si>
    <t>a7</t>
  </si>
  <si>
    <t>AMU7</t>
  </si>
  <si>
    <t>AM4</t>
  </si>
  <si>
    <t>a8</t>
  </si>
  <si>
    <t>AMU8</t>
  </si>
  <si>
    <t>a9</t>
  </si>
  <si>
    <t>AMU9</t>
  </si>
  <si>
    <t>AM5</t>
  </si>
  <si>
    <t>AML1</t>
  </si>
  <si>
    <t>AR3</t>
  </si>
  <si>
    <t>a10</t>
  </si>
  <si>
    <t>a11</t>
  </si>
  <si>
    <t>AMU10</t>
  </si>
  <si>
    <t>a12</t>
  </si>
  <si>
    <t>a13</t>
  </si>
  <si>
    <t>AM6</t>
  </si>
  <si>
    <t>a14</t>
  </si>
  <si>
    <t>a15</t>
  </si>
  <si>
    <t>9200-30</t>
  </si>
  <si>
    <t>Light Grey</t>
  </si>
  <si>
    <t>AM7</t>
  </si>
  <si>
    <t>a16</t>
  </si>
  <si>
    <t>AMU11</t>
  </si>
  <si>
    <t>8001U-130</t>
  </si>
  <si>
    <t>MANUAL</t>
  </si>
  <si>
    <t>Notes :</t>
  </si>
  <si>
    <t>For service centers, pilots, when the glider has been flown</t>
  </si>
  <si>
    <t>8001U-190</t>
  </si>
  <si>
    <t>8001U-340</t>
  </si>
  <si>
    <t>8001U-280</t>
  </si>
  <si>
    <t>b1</t>
  </si>
  <si>
    <t>b2</t>
  </si>
  <si>
    <t>b3</t>
  </si>
  <si>
    <t>b4</t>
  </si>
  <si>
    <t>b5</t>
  </si>
  <si>
    <t>b6</t>
  </si>
  <si>
    <t>b7</t>
  </si>
  <si>
    <t>b8</t>
  </si>
  <si>
    <t>c1</t>
  </si>
  <si>
    <t>CM1</t>
  </si>
  <si>
    <t>CR1</t>
  </si>
  <si>
    <t>c2</t>
  </si>
  <si>
    <t>c3</t>
  </si>
  <si>
    <t>CM2</t>
  </si>
  <si>
    <t>c4</t>
  </si>
  <si>
    <t>c5</t>
  </si>
  <si>
    <t>CM3</t>
  </si>
  <si>
    <t>CR2</t>
  </si>
  <si>
    <t>c6</t>
  </si>
  <si>
    <t>c7</t>
  </si>
  <si>
    <t>CM4</t>
  </si>
  <si>
    <t>c8</t>
  </si>
  <si>
    <t>c9</t>
  </si>
  <si>
    <t>CMU1</t>
  </si>
  <si>
    <t>CM5</t>
  </si>
  <si>
    <t>CR3</t>
  </si>
  <si>
    <t>c10</t>
  </si>
  <si>
    <t>c11</t>
  </si>
  <si>
    <t>CMU2</t>
  </si>
  <si>
    <t>c12</t>
  </si>
  <si>
    <t>c13</t>
  </si>
  <si>
    <t>CMU3</t>
  </si>
  <si>
    <t>CM6</t>
  </si>
  <si>
    <t>c14</t>
  </si>
  <si>
    <t>c15</t>
  </si>
  <si>
    <t>c16</t>
  </si>
  <si>
    <t>Blue</t>
  </si>
  <si>
    <t>d1</t>
  </si>
  <si>
    <t>d2</t>
  </si>
  <si>
    <t>d3</t>
  </si>
  <si>
    <t>d4</t>
  </si>
  <si>
    <t>d5</t>
  </si>
  <si>
    <t>d6</t>
  </si>
  <si>
    <t>d7</t>
  </si>
  <si>
    <t>d8</t>
  </si>
  <si>
    <t>k1</t>
  </si>
  <si>
    <t>KM1</t>
  </si>
  <si>
    <t>KR1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</si>
  <si>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</si>
  <si>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</si>
  <si>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</si>
  <si>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</si>
  <si>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</si>
  <si>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</si>
  <si>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</si>
  <si>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</si>
  <si>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</si>
  <si>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</si>
  <si>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</si>
  <si>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</si>
  <si>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</si>
  <si>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</si>
  <si>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</si>
  <si>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k10</t>
  </si>
  <si>
    <t>k11</t>
  </si>
  <si>
    <t>KM6</t>
  </si>
  <si>
    <t>k12</t>
  </si>
  <si>
    <t>PPSL200</t>
  </si>
  <si>
    <t>Yellow</t>
  </si>
  <si>
    <t>Rev 2</t>
  </si>
  <si>
    <t>Hand mod</t>
  </si>
  <si>
    <t>VG</t>
  </si>
  <si>
    <t>AR1 -8</t>
  </si>
  <si>
    <t>Loop</t>
  </si>
  <si>
    <t>CR3 -4</t>
  </si>
  <si>
    <t>Loop instead of HH</t>
  </si>
  <si>
    <t>CR1 +8</t>
  </si>
  <si>
    <t>Release Loop</t>
  </si>
  <si>
    <t>CR2 +8</t>
  </si>
  <si>
    <t>KL1 +40</t>
  </si>
  <si>
    <t>Rev 3</t>
  </si>
  <si>
    <t>Mod manual table</t>
  </si>
  <si>
    <t>To be in tolerence with EN measurements.</t>
  </si>
  <si>
    <t>all riser line -4</t>
  </si>
  <si>
    <t>little maillon to big maillon</t>
  </si>
  <si>
    <t>Rev 4</t>
  </si>
  <si>
    <t>Brake mod in the tolerance</t>
  </si>
  <si>
    <t xml:space="preserve">Rev 5 </t>
  </si>
  <si>
    <t>Correct mistakes</t>
  </si>
  <si>
    <t>VG/BG</t>
  </si>
  <si>
    <t>AR1 -8 instead of +8 in check sheet</t>
  </si>
  <si>
    <t>I made mistake and write +8</t>
  </si>
  <si>
    <t xml:space="preserve">Remove -4 on AR3 </t>
  </si>
  <si>
    <t>Didn't change maillon</t>
  </si>
  <si>
    <t>CR1-2 +8</t>
  </si>
  <si>
    <t>Other loop release on V4</t>
  </si>
  <si>
    <t>AR1,2=-5mm, AR3=-10mm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</si>
</sst>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dd/mm/yy"/>
    <numFmt numFmtId="165" formatCode="D/M/YYYY"/>
    <numFmt numFmtId="166" formatCode="dd/mm/yyyy"/>
  </numFmts>
  <fonts count="10">
    <font>
      <sz val="10.0"/>
      <color rgb="FF000000"/>
      <name val="Arial"/>
      <scheme val="minor"/>
    </font>
    <font>
      <sz val="10.0"/>
      <color theme="1"/>
      <name val="Arial"/>
    </font>
    <font>
      <b/>
      <sz val="10.0"/>
      <color rgb="FFC9211E"/>
      <name val="Arial"/>
    </font>
    <font>
      <sz val="11.0"/>
      <color theme="1"/>
      <name val="Arial"/>
    </font>
    <font>
      <sz val="10.0"/>
      <color rgb="FFC9211E"/>
      <name val="Arial"/>
    </font>
    <font>
      <sz val="10.0"/>
      <color rgb="FFFF0000"/>
      <name val="Arial"/>
    </font>
    <font>
      <sz val="10.0"/>
      <color rgb="FF000000"/>
      <name val="Arial"/>
    </font>
    <font>
      <sz val="11.0"/>
      <color theme="1"/>
      <name val="Aptos Narrow"/>
    </font>
    <font>
      <color theme="1"/>
      <name val="Arial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9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36">
    <xf borderId="0" fillId="0" fontId="0" numFmtId="0" xfId="0" applyAlignment="1" applyFont="1">
      <alignment readingOrder="0" shrinkToFit="0" vertical="bottom" wrapText="0"/>
    </xf>
    <xf borderId="0" fillId="0" fontId="1" numFmtId="1" xfId="0" applyFont="1" applyNumberFormat="1"/>
    <xf borderId="0" fillId="0" fontId="1" numFmtId="1" xfId="0" applyAlignment="1" applyFont="1" applyNumberFormat="1">
      <alignment readingOrder="0"/>
    </xf>
    <xf borderId="0" fillId="0" fontId="2" numFmtId="1" xfId="0" applyFont="1" applyNumberFormat="1"/>
    <xf borderId="0" fillId="0" fontId="3" numFmtId="1" xfId="0" applyFont="1" applyNumberFormat="1"/>
    <xf borderId="1" fillId="0" fontId="1" numFmtId="1" xfId="0" applyBorder="1" applyFont="1" applyNumberFormat="1"/>
    <xf borderId="2" fillId="0" fontId="1" numFmtId="1" xfId="0" applyBorder="1" applyFont="1" applyNumberFormat="1"/>
    <xf borderId="3" fillId="0" fontId="1" numFmtId="1" xfId="0" applyBorder="1" applyFont="1" applyNumberFormat="1"/>
    <xf borderId="4" fillId="0" fontId="1" numFmtId="1" xfId="0" applyBorder="1" applyFont="1" applyNumberFormat="1"/>
    <xf borderId="0" fillId="0" fontId="4" numFmtId="1" xfId="0" applyFont="1" applyNumberFormat="1"/>
    <xf borderId="5" fillId="0" fontId="4" numFmtId="1" xfId="0" applyBorder="1" applyFont="1" applyNumberFormat="1"/>
    <xf borderId="0" fillId="0" fontId="5" numFmtId="1" xfId="0" applyFont="1" applyNumberFormat="1"/>
    <xf borderId="0" fillId="0" fontId="6" numFmtId="1" xfId="0" applyFont="1" applyNumberFormat="1"/>
    <xf borderId="5" fillId="0" fontId="1" numFmtId="1" xfId="0" applyBorder="1" applyFont="1" applyNumberFormat="1"/>
    <xf borderId="6" fillId="0" fontId="1" numFmtId="1" xfId="0" applyBorder="1" applyFont="1" applyNumberFormat="1"/>
    <xf borderId="7" fillId="0" fontId="6" numFmtId="1" xfId="0" applyBorder="1" applyFont="1" applyNumberFormat="1"/>
    <xf borderId="7" fillId="0" fontId="1" numFmtId="1" xfId="0" applyBorder="1" applyFont="1" applyNumberFormat="1"/>
    <xf borderId="8" fillId="0" fontId="1" numFmtId="1" xfId="0" applyBorder="1" applyFont="1" applyNumberFormat="1"/>
    <xf borderId="0" fillId="0" fontId="1" numFmtId="0" xfId="0" applyAlignment="1" applyFont="1">
      <alignment shrinkToFit="0" wrapText="1"/>
    </xf>
    <xf borderId="0" fillId="0" fontId="4" numFmtId="0" xfId="0" applyAlignment="1" applyFont="1">
      <alignment shrinkToFit="0" wrapText="1"/>
    </xf>
    <xf borderId="0" fillId="0" fontId="3" numFmtId="0" xfId="0" applyFont="1"/>
    <xf borderId="1" fillId="0" fontId="1" numFmtId="1" xfId="0" applyAlignment="1" applyBorder="1" applyFont="1" applyNumberFormat="1">
      <alignment shrinkToFit="0" wrapText="1"/>
    </xf>
    <xf borderId="2" fillId="0" fontId="1" numFmtId="1" xfId="0" applyAlignment="1" applyBorder="1" applyFont="1" applyNumberFormat="1">
      <alignment shrinkToFit="0" wrapText="1"/>
    </xf>
    <xf borderId="3" fillId="0" fontId="1" numFmtId="1" xfId="0" applyAlignment="1" applyBorder="1" applyFont="1" applyNumberFormat="1">
      <alignment shrinkToFit="0" wrapText="1"/>
    </xf>
    <xf borderId="4" fillId="0" fontId="1" numFmtId="1" xfId="0" applyAlignment="1" applyBorder="1" applyFont="1" applyNumberFormat="1">
      <alignment horizontal="right" shrinkToFit="0" wrapText="1"/>
    </xf>
    <xf borderId="0" fillId="0" fontId="1" numFmtId="1" xfId="0" applyAlignment="1" applyFont="1" applyNumberFormat="1">
      <alignment horizontal="right" shrinkToFit="0" wrapText="1"/>
    </xf>
    <xf borderId="0" fillId="0" fontId="7" numFmtId="1" xfId="0" applyAlignment="1" applyFont="1" applyNumberFormat="1">
      <alignment horizontal="right" vertical="bottom"/>
    </xf>
    <xf borderId="5" fillId="0" fontId="1" numFmtId="1" xfId="0" applyAlignment="1" applyBorder="1" applyFont="1" applyNumberFormat="1">
      <alignment horizontal="right" shrinkToFit="0" wrapText="1"/>
    </xf>
    <xf borderId="6" fillId="0" fontId="1" numFmtId="1" xfId="0" applyAlignment="1" applyBorder="1" applyFont="1" applyNumberFormat="1">
      <alignment horizontal="right" shrinkToFit="0" wrapText="1"/>
    </xf>
    <xf borderId="7" fillId="0" fontId="1" numFmtId="1" xfId="0" applyAlignment="1" applyBorder="1" applyFont="1" applyNumberFormat="1">
      <alignment horizontal="right" shrinkToFit="0" wrapText="1"/>
    </xf>
    <xf borderId="8" fillId="0" fontId="1" numFmtId="1" xfId="0" applyAlignment="1" applyBorder="1" applyFont="1" applyNumberFormat="1">
      <alignment horizontal="right" shrinkToFit="0" wrapText="1"/>
    </xf>
    <xf borderId="0" fillId="0" fontId="8" numFmtId="0" xfId="0" applyFont="1"/>
    <xf borderId="0" fillId="0" fontId="1" numFmtId="164" xfId="0" applyFont="1" applyNumberFormat="1"/>
    <xf borderId="0" fillId="0" fontId="1" numFmtId="165" xfId="0" applyFont="1" applyNumberFormat="1"/>
    <xf borderId="0" fillId="0" fontId="9" numFmtId="0" xfId="0" applyAlignment="1" applyFont="1">
      <alignment readingOrder="0"/>
    </xf>
    <xf borderId="0" fillId="0" fontId="9" numFmtId="166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22</xdr:col>
      <xdr:colOff>66675</xdr:colOff>
      <xdr:row>1</xdr:row>
      <xdr:rowOff>123825</xdr:rowOff>
    </xdr:from>
    <xdr:ext cx="9763125" cy="4705350"/>
    <xdr:pic>
      <xdr:nvPicPr>
        <xdr:cNvPr id="0" name="image1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0000EE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9.5"/>
    <col customWidth="1" min="2" max="2" width="10.25"/>
    <col customWidth="1" min="3" max="3" width="9.63"/>
    <col customWidth="1" min="4" max="4" width="17.0"/>
    <col customWidth="1" min="5" max="5" width="17.5"/>
    <col customWidth="1" min="6" max="6" width="23.25"/>
    <col customWidth="1" min="7" max="7" width="11.88"/>
    <col customWidth="1" min="8" max="8" width="11.5"/>
    <col customWidth="1" min="9" max="9" width="4.63"/>
    <col customWidth="1" min="10" max="10" width="6.88"/>
    <col customWidth="1" min="11" max="11" width="5.75"/>
    <col customWidth="1" min="12" max="12" width="6.38"/>
    <col customWidth="1" min="13" max="13" width="5.13"/>
    <col customWidth="1" min="14" max="34" width="11.5"/>
  </cols>
  <sheetData>
    <row r="1" ht="12.7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ht="12.75" customHeight="1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ht="12.75" customHeight="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ht="12.75" customHeight="1">
      <c r="A4" s="1" t="s">
        <v>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</row>
    <row r="5" ht="12.7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 t="s">
        <v>0</v>
      </c>
      <c r="P5" s="1"/>
      <c r="Q5" s="1"/>
      <c r="R5" s="1"/>
      <c r="S5" s="1"/>
      <c r="T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</row>
    <row r="6" ht="12.75" customHeight="1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1" t="s">
        <v>9</v>
      </c>
      <c r="G6" s="1" t="s">
        <v>10</v>
      </c>
      <c r="H6" s="1"/>
      <c r="I6" s="1"/>
      <c r="J6" s="1"/>
      <c r="K6" s="1"/>
      <c r="L6" s="1"/>
      <c r="M6" s="1"/>
      <c r="N6" s="1"/>
      <c r="O6" s="1" t="s">
        <v>11</v>
      </c>
      <c r="P6" s="2" t="s">
        <v>12</v>
      </c>
      <c r="Q6" s="1"/>
      <c r="R6" s="3" t="s">
        <v>13</v>
      </c>
      <c r="S6" s="1"/>
      <c r="T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</row>
    <row r="7" ht="12.75" customHeight="1">
      <c r="A7" s="1" t="s">
        <v>14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 t="s">
        <v>15</v>
      </c>
      <c r="P7" s="4" t="s">
        <v>16</v>
      </c>
      <c r="Q7" s="1"/>
      <c r="R7" s="1"/>
      <c r="S7" s="1"/>
      <c r="T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</row>
    <row r="8" ht="12.75" customHeight="1">
      <c r="A8" s="1"/>
      <c r="B8" s="1"/>
      <c r="C8" s="1"/>
      <c r="D8" s="1"/>
      <c r="E8" s="1"/>
      <c r="F8" s="1"/>
      <c r="G8" s="1"/>
      <c r="H8" s="1"/>
      <c r="I8" s="1" t="s">
        <v>17</v>
      </c>
      <c r="J8" s="1" t="s">
        <v>18</v>
      </c>
      <c r="K8" s="1" t="s">
        <v>19</v>
      </c>
      <c r="L8" s="1"/>
      <c r="M8" s="1"/>
      <c r="N8" s="1"/>
      <c r="O8" s="5"/>
      <c r="P8" s="6" t="s">
        <v>20</v>
      </c>
      <c r="Q8" s="6" t="s">
        <v>21</v>
      </c>
      <c r="R8" s="6" t="s">
        <v>22</v>
      </c>
      <c r="S8" s="6" t="s">
        <v>23</v>
      </c>
      <c r="T8" s="7" t="s">
        <v>24</v>
      </c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</row>
    <row r="9" ht="12.75" customHeight="1">
      <c r="A9" s="1" t="s">
        <v>25</v>
      </c>
      <c r="B9" s="1" t="s">
        <v>26</v>
      </c>
      <c r="C9" s="1" t="s">
        <v>27</v>
      </c>
      <c r="D9" s="1">
        <v>0.0</v>
      </c>
      <c r="E9" s="1">
        <v>1.0</v>
      </c>
      <c r="F9" s="1">
        <v>245.1</v>
      </c>
      <c r="G9" s="1">
        <v>3.0</v>
      </c>
      <c r="H9" s="1"/>
      <c r="I9" s="1" t="s">
        <v>25</v>
      </c>
      <c r="J9" s="1" t="s">
        <v>28</v>
      </c>
      <c r="K9" s="1" t="s">
        <v>29</v>
      </c>
      <c r="L9" s="1" t="s">
        <v>30</v>
      </c>
      <c r="M9" s="1"/>
      <c r="N9" s="1"/>
      <c r="O9" s="8">
        <v>1.0</v>
      </c>
      <c r="P9" s="9">
        <f>7163.1-8-4-5</f>
        <v>7146.1</v>
      </c>
      <c r="Q9" s="9">
        <f>7150.1-8-4-5</f>
        <v>7133.1</v>
      </c>
      <c r="R9" s="9">
        <f>7058.1+8-4+8</f>
        <v>7070.1</v>
      </c>
      <c r="S9" s="9">
        <f>7179.6+8-4+8</f>
        <v>7191.6</v>
      </c>
      <c r="T9" s="10">
        <f>7484.3+40+9</f>
        <v>7533.3</v>
      </c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</row>
    <row r="10" ht="12.75" customHeight="1">
      <c r="A10" s="1" t="s">
        <v>31</v>
      </c>
      <c r="B10" s="1" t="s">
        <v>26</v>
      </c>
      <c r="C10" s="1" t="s">
        <v>27</v>
      </c>
      <c r="D10" s="1">
        <v>0.0</v>
      </c>
      <c r="E10" s="1">
        <v>1.0</v>
      </c>
      <c r="F10" s="1">
        <v>243.8</v>
      </c>
      <c r="G10" s="1">
        <v>5.0</v>
      </c>
      <c r="H10" s="1"/>
      <c r="I10" s="1" t="s">
        <v>31</v>
      </c>
      <c r="J10" s="1" t="s">
        <v>32</v>
      </c>
      <c r="K10" s="1" t="s">
        <v>29</v>
      </c>
      <c r="L10" s="1" t="s">
        <v>30</v>
      </c>
      <c r="M10" s="1"/>
      <c r="N10" s="1"/>
      <c r="O10" s="8">
        <v>2.0</v>
      </c>
      <c r="P10" s="9">
        <f>7055.7-8-4-5</f>
        <v>7038.7</v>
      </c>
      <c r="Q10" s="9">
        <f>7038.6-8-4-5</f>
        <v>7021.6</v>
      </c>
      <c r="R10" s="9">
        <f>6959.5+8-4+8</f>
        <v>6971.5</v>
      </c>
      <c r="S10" s="9">
        <f>7085.6+8-4+8</f>
        <v>7097.6</v>
      </c>
      <c r="T10" s="10">
        <f>7156.6+40+9</f>
        <v>7205.6</v>
      </c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</row>
    <row r="11" ht="12.75" customHeight="1">
      <c r="A11" s="1" t="s">
        <v>33</v>
      </c>
      <c r="B11" s="1" t="s">
        <v>34</v>
      </c>
      <c r="C11" s="1" t="s">
        <v>27</v>
      </c>
      <c r="D11" s="1">
        <v>0.0</v>
      </c>
      <c r="E11" s="1">
        <v>1.0</v>
      </c>
      <c r="F11" s="1">
        <v>236.7</v>
      </c>
      <c r="G11" s="1">
        <v>8.0</v>
      </c>
      <c r="H11" s="1"/>
      <c r="I11" s="1" t="s">
        <v>33</v>
      </c>
      <c r="J11" s="1" t="s">
        <v>35</v>
      </c>
      <c r="K11" s="1" t="s">
        <v>36</v>
      </c>
      <c r="L11" s="1" t="s">
        <v>30</v>
      </c>
      <c r="M11" s="1"/>
      <c r="N11" s="1"/>
      <c r="O11" s="8">
        <v>3.0</v>
      </c>
      <c r="P11" s="9">
        <f>7000.8-8-4-5</f>
        <v>6983.8</v>
      </c>
      <c r="Q11" s="9">
        <f>6983.7-8-4-5</f>
        <v>6966.7</v>
      </c>
      <c r="R11" s="9">
        <f>6910.9+8-4+8</f>
        <v>6922.9</v>
      </c>
      <c r="S11" s="9">
        <f>7031.4+8-4+8</f>
        <v>7043.4</v>
      </c>
      <c r="T11" s="10">
        <f>6916.6+40+9</f>
        <v>6965.6</v>
      </c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</row>
    <row r="12" ht="12.75" customHeight="1">
      <c r="A12" s="1" t="s">
        <v>37</v>
      </c>
      <c r="B12" s="1" t="s">
        <v>34</v>
      </c>
      <c r="C12" s="1" t="s">
        <v>27</v>
      </c>
      <c r="D12" s="1">
        <v>0.0</v>
      </c>
      <c r="E12" s="1">
        <v>1.0</v>
      </c>
      <c r="F12" s="1">
        <v>231.3</v>
      </c>
      <c r="G12" s="1">
        <v>10.0</v>
      </c>
      <c r="H12" s="1"/>
      <c r="I12" s="1" t="s">
        <v>37</v>
      </c>
      <c r="J12" s="1" t="s">
        <v>38</v>
      </c>
      <c r="K12" s="1" t="s">
        <v>36</v>
      </c>
      <c r="L12" s="1" t="s">
        <v>30</v>
      </c>
      <c r="M12" s="1"/>
      <c r="N12" s="1"/>
      <c r="O12" s="8">
        <v>4.0</v>
      </c>
      <c r="P12" s="9">
        <f>7025.8-8-4-5</f>
        <v>7008.8</v>
      </c>
      <c r="Q12" s="9">
        <f>7010.8-8-4-5</f>
        <v>6993.8</v>
      </c>
      <c r="R12" s="9">
        <f>6931.3+8-4+8</f>
        <v>6943.3</v>
      </c>
      <c r="S12" s="9">
        <f>7039.4+8-4+8</f>
        <v>7051.4</v>
      </c>
      <c r="T12" s="10">
        <f>6865.9+40+9</f>
        <v>6914.9</v>
      </c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</row>
    <row r="13" ht="12.75" customHeight="1">
      <c r="A13" s="1" t="s">
        <v>39</v>
      </c>
      <c r="B13" s="1" t="s">
        <v>34</v>
      </c>
      <c r="C13" s="1" t="s">
        <v>27</v>
      </c>
      <c r="D13" s="1">
        <v>0.0</v>
      </c>
      <c r="E13" s="1">
        <v>1.0</v>
      </c>
      <c r="F13" s="1">
        <v>215.6</v>
      </c>
      <c r="G13" s="1">
        <v>14.0</v>
      </c>
      <c r="H13" s="1"/>
      <c r="I13" s="1" t="s">
        <v>39</v>
      </c>
      <c r="J13" s="1" t="s">
        <v>40</v>
      </c>
      <c r="K13" s="1" t="s">
        <v>41</v>
      </c>
      <c r="L13" s="1" t="s">
        <v>42</v>
      </c>
      <c r="M13" s="1"/>
      <c r="N13" s="1"/>
      <c r="O13" s="8">
        <v>5.0</v>
      </c>
      <c r="P13" s="11">
        <f>6879.2-4-5</f>
        <v>6870.2</v>
      </c>
      <c r="Q13" s="11">
        <f>6865.1-4-5</f>
        <v>6856.1</v>
      </c>
      <c r="R13" s="9">
        <f>6806.3+8-4+8</f>
        <v>6818.3</v>
      </c>
      <c r="S13" s="9">
        <f>6915.8+8-4+8</f>
        <v>6927.8</v>
      </c>
      <c r="T13" s="10">
        <f>6582+40-14</f>
        <v>6608</v>
      </c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</row>
    <row r="14" ht="12.75" customHeight="1">
      <c r="A14" s="1" t="s">
        <v>43</v>
      </c>
      <c r="B14" s="1" t="s">
        <v>44</v>
      </c>
      <c r="C14" s="1" t="s">
        <v>27</v>
      </c>
      <c r="D14" s="1">
        <v>0.0</v>
      </c>
      <c r="E14" s="1">
        <v>1.0</v>
      </c>
      <c r="F14" s="1">
        <v>207.1</v>
      </c>
      <c r="G14" s="1">
        <v>16.0</v>
      </c>
      <c r="H14" s="1"/>
      <c r="I14" s="1" t="s">
        <v>43</v>
      </c>
      <c r="J14" s="1" t="s">
        <v>45</v>
      </c>
      <c r="K14" s="1" t="s">
        <v>41</v>
      </c>
      <c r="L14" s="1" t="s">
        <v>42</v>
      </c>
      <c r="M14" s="1"/>
      <c r="N14" s="1"/>
      <c r="O14" s="8">
        <v>6.0</v>
      </c>
      <c r="P14" s="11">
        <f>6775.8-4-5</f>
        <v>6766.8</v>
      </c>
      <c r="Q14" s="11">
        <f>6758.3-4-5</f>
        <v>6749.3</v>
      </c>
      <c r="R14" s="9">
        <f>6699.7+8-4+8</f>
        <v>6711.7</v>
      </c>
      <c r="S14" s="9">
        <f>6801.8+8-4+8</f>
        <v>6813.8</v>
      </c>
      <c r="T14" s="10">
        <f>6465.3+40-14</f>
        <v>6491.3</v>
      </c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</row>
    <row r="15" ht="12.75" customHeight="1">
      <c r="A15" s="1" t="s">
        <v>46</v>
      </c>
      <c r="B15" s="1" t="s">
        <v>44</v>
      </c>
      <c r="C15" s="1" t="s">
        <v>27</v>
      </c>
      <c r="D15" s="1">
        <v>0.0</v>
      </c>
      <c r="E15" s="1">
        <v>1.0</v>
      </c>
      <c r="F15" s="1">
        <v>190.8</v>
      </c>
      <c r="G15" s="1">
        <v>19.0</v>
      </c>
      <c r="H15" s="1"/>
      <c r="I15" s="1" t="s">
        <v>46</v>
      </c>
      <c r="J15" s="1" t="s">
        <v>47</v>
      </c>
      <c r="K15" s="1" t="s">
        <v>48</v>
      </c>
      <c r="L15" s="1" t="s">
        <v>42</v>
      </c>
      <c r="M15" s="1"/>
      <c r="N15" s="1"/>
      <c r="O15" s="8">
        <v>7.0</v>
      </c>
      <c r="P15" s="11">
        <f>6684.5-4-5</f>
        <v>6675.5</v>
      </c>
      <c r="Q15" s="11">
        <f>6671-4-5</f>
        <v>6662</v>
      </c>
      <c r="R15" s="9">
        <f>6615.8+8-4+8</f>
        <v>6627.8</v>
      </c>
      <c r="S15" s="9">
        <f>6703.2+8-4+8</f>
        <v>6715.2</v>
      </c>
      <c r="T15" s="10">
        <f>6360.4+40-14</f>
        <v>6386.4</v>
      </c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</row>
    <row r="16" ht="12.75" customHeight="1">
      <c r="A16" s="1" t="s">
        <v>49</v>
      </c>
      <c r="B16" s="1" t="s">
        <v>34</v>
      </c>
      <c r="C16" s="1" t="s">
        <v>27</v>
      </c>
      <c r="D16" s="1">
        <v>0.0</v>
      </c>
      <c r="E16" s="1">
        <v>1.0</v>
      </c>
      <c r="F16" s="1">
        <v>179.4</v>
      </c>
      <c r="G16" s="1">
        <v>21.0</v>
      </c>
      <c r="H16" s="1"/>
      <c r="I16" s="1" t="s">
        <v>49</v>
      </c>
      <c r="J16" s="1" t="s">
        <v>50</v>
      </c>
      <c r="K16" s="1" t="s">
        <v>48</v>
      </c>
      <c r="L16" s="1" t="s">
        <v>42</v>
      </c>
      <c r="M16" s="1"/>
      <c r="N16" s="1"/>
      <c r="O16" s="8">
        <v>8.0</v>
      </c>
      <c r="P16" s="11">
        <f>6676.4-4-5</f>
        <v>6667.4</v>
      </c>
      <c r="Q16" s="11">
        <f>6664.3-4-5</f>
        <v>6655.3</v>
      </c>
      <c r="R16" s="9">
        <f>6618.1+8-4+8</f>
        <v>6630.1</v>
      </c>
      <c r="S16" s="9">
        <f>6688.2+8-4+8</f>
        <v>6700.2</v>
      </c>
      <c r="T16" s="10">
        <f>6376.7+40-14</f>
        <v>6402.7</v>
      </c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</row>
    <row r="17" ht="12.75" customHeight="1">
      <c r="A17" s="1" t="s">
        <v>51</v>
      </c>
      <c r="B17" s="1" t="s">
        <v>44</v>
      </c>
      <c r="C17" s="1" t="s">
        <v>27</v>
      </c>
      <c r="D17" s="1">
        <v>0.0</v>
      </c>
      <c r="E17" s="1">
        <v>1.0</v>
      </c>
      <c r="F17" s="1">
        <v>264.9</v>
      </c>
      <c r="G17" s="1">
        <v>25.0</v>
      </c>
      <c r="H17" s="1"/>
      <c r="I17" s="1" t="s">
        <v>51</v>
      </c>
      <c r="J17" s="1" t="s">
        <v>52</v>
      </c>
      <c r="K17" s="1" t="s">
        <v>53</v>
      </c>
      <c r="L17" s="1" t="s">
        <v>54</v>
      </c>
      <c r="M17" s="1" t="s">
        <v>55</v>
      </c>
      <c r="N17" s="1"/>
      <c r="O17" s="8">
        <v>9.0</v>
      </c>
      <c r="P17" s="12">
        <f>6466.2-10</f>
        <v>6456.2</v>
      </c>
      <c r="Q17" s="1">
        <v>0.0</v>
      </c>
      <c r="R17" s="9">
        <f>6433.3-4-4</f>
        <v>6425.3</v>
      </c>
      <c r="S17" s="1">
        <v>0.0</v>
      </c>
      <c r="T17" s="10">
        <f>6206+40</f>
        <v>6246</v>
      </c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</row>
    <row r="18" ht="12.75" customHeight="1">
      <c r="A18" s="1" t="s">
        <v>56</v>
      </c>
      <c r="B18" s="1" t="s">
        <v>44</v>
      </c>
      <c r="C18" s="1" t="s">
        <v>27</v>
      </c>
      <c r="D18" s="1">
        <v>0.0</v>
      </c>
      <c r="E18" s="1">
        <v>1.0</v>
      </c>
      <c r="F18" s="1">
        <v>231.7</v>
      </c>
      <c r="G18" s="1">
        <v>26.0</v>
      </c>
      <c r="H18" s="1"/>
      <c r="I18" s="1" t="s">
        <v>56</v>
      </c>
      <c r="J18" s="1" t="s">
        <v>52</v>
      </c>
      <c r="K18" s="1" t="s">
        <v>53</v>
      </c>
      <c r="L18" s="1" t="s">
        <v>54</v>
      </c>
      <c r="M18" s="1" t="s">
        <v>55</v>
      </c>
      <c r="N18" s="1"/>
      <c r="O18" s="8">
        <v>10.0</v>
      </c>
      <c r="P18" s="12">
        <f>6433.7-10</f>
        <v>6423.7</v>
      </c>
      <c r="Q18" s="1">
        <v>0.0</v>
      </c>
      <c r="R18" s="9">
        <f>6394.6-4-4</f>
        <v>6386.6</v>
      </c>
      <c r="S18" s="1">
        <v>0.0</v>
      </c>
      <c r="T18" s="10">
        <f>6223.3+40</f>
        <v>6263.3</v>
      </c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</row>
    <row r="19" ht="12.75" customHeight="1">
      <c r="A19" s="1" t="s">
        <v>57</v>
      </c>
      <c r="B19" s="1" t="s">
        <v>44</v>
      </c>
      <c r="C19" s="1" t="s">
        <v>27</v>
      </c>
      <c r="D19" s="1">
        <v>0.0</v>
      </c>
      <c r="E19" s="1">
        <v>1.0</v>
      </c>
      <c r="F19" s="1">
        <v>281.6</v>
      </c>
      <c r="G19" s="1">
        <v>28.0</v>
      </c>
      <c r="H19" s="1"/>
      <c r="I19" s="1" t="s">
        <v>57</v>
      </c>
      <c r="J19" s="1" t="s">
        <v>58</v>
      </c>
      <c r="K19" s="1" t="s">
        <v>53</v>
      </c>
      <c r="L19" s="1" t="s">
        <v>54</v>
      </c>
      <c r="M19" s="1" t="s">
        <v>55</v>
      </c>
      <c r="N19" s="1"/>
      <c r="O19" s="8">
        <v>11.0</v>
      </c>
      <c r="P19" s="12">
        <f>6364.7-10</f>
        <v>6354.7</v>
      </c>
      <c r="Q19" s="1">
        <v>0.0</v>
      </c>
      <c r="R19" s="9">
        <f>6339.7-4-4</f>
        <v>6331.7</v>
      </c>
      <c r="S19" s="1">
        <v>0.0</v>
      </c>
      <c r="T19" s="10">
        <f>6218.4+40+9</f>
        <v>6267.4</v>
      </c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</row>
    <row r="20" ht="12.75" customHeight="1">
      <c r="A20" s="1" t="s">
        <v>59</v>
      </c>
      <c r="B20" s="1" t="s">
        <v>44</v>
      </c>
      <c r="C20" s="1" t="s">
        <v>27</v>
      </c>
      <c r="D20" s="1">
        <v>0.0</v>
      </c>
      <c r="E20" s="1">
        <v>1.0</v>
      </c>
      <c r="F20" s="1">
        <v>275.5</v>
      </c>
      <c r="G20" s="1">
        <v>29.0</v>
      </c>
      <c r="H20" s="1"/>
      <c r="I20" s="1" t="s">
        <v>59</v>
      </c>
      <c r="J20" s="1" t="s">
        <v>58</v>
      </c>
      <c r="K20" s="1" t="s">
        <v>53</v>
      </c>
      <c r="L20" s="1" t="s">
        <v>54</v>
      </c>
      <c r="M20" s="1" t="s">
        <v>55</v>
      </c>
      <c r="N20" s="1"/>
      <c r="O20" s="8">
        <v>12.0</v>
      </c>
      <c r="P20" s="12">
        <f>6359-10</f>
        <v>6349</v>
      </c>
      <c r="Q20" s="1">
        <v>0.0</v>
      </c>
      <c r="R20" s="9">
        <f>6352-4-4</f>
        <v>6344</v>
      </c>
      <c r="S20" s="1">
        <v>0.0</v>
      </c>
      <c r="T20" s="10">
        <f>6375.7+40+9</f>
        <v>6424.7</v>
      </c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</row>
    <row r="21" ht="12.75" customHeight="1">
      <c r="A21" s="1" t="s">
        <v>60</v>
      </c>
      <c r="B21" s="1" t="s">
        <v>44</v>
      </c>
      <c r="C21" s="1" t="s">
        <v>27</v>
      </c>
      <c r="D21" s="1">
        <v>0.0</v>
      </c>
      <c r="E21" s="1">
        <v>1.0</v>
      </c>
      <c r="F21" s="1">
        <v>270.7</v>
      </c>
      <c r="G21" s="1">
        <v>31.0</v>
      </c>
      <c r="H21" s="1"/>
      <c r="I21" s="1" t="s">
        <v>60</v>
      </c>
      <c r="J21" s="1" t="s">
        <v>61</v>
      </c>
      <c r="K21" s="1" t="s">
        <v>54</v>
      </c>
      <c r="L21" s="1" t="s">
        <v>55</v>
      </c>
      <c r="M21" s="1"/>
      <c r="N21" s="1"/>
      <c r="O21" s="8">
        <v>13.0</v>
      </c>
      <c r="P21" s="12">
        <f>6292.3-10</f>
        <v>6282.3</v>
      </c>
      <c r="Q21" s="1">
        <v>0.0</v>
      </c>
      <c r="R21" s="9">
        <f>6295.6-4-4</f>
        <v>6287.6</v>
      </c>
      <c r="S21" s="1">
        <v>0.0</v>
      </c>
      <c r="T21" s="13">
        <v>0.0</v>
      </c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</row>
    <row r="22" ht="12.75" customHeight="1">
      <c r="A22" s="1" t="s">
        <v>62</v>
      </c>
      <c r="B22" s="1" t="s">
        <v>44</v>
      </c>
      <c r="C22" s="1" t="s">
        <v>27</v>
      </c>
      <c r="D22" s="1">
        <v>0.0</v>
      </c>
      <c r="E22" s="1">
        <v>1.0</v>
      </c>
      <c r="F22" s="1">
        <v>262.6</v>
      </c>
      <c r="G22" s="1">
        <v>32.0</v>
      </c>
      <c r="H22" s="1"/>
      <c r="I22" s="1" t="s">
        <v>62</v>
      </c>
      <c r="J22" s="1" t="s">
        <v>61</v>
      </c>
      <c r="K22" s="1" t="s">
        <v>54</v>
      </c>
      <c r="L22" s="1" t="s">
        <v>55</v>
      </c>
      <c r="M22" s="1"/>
      <c r="N22" s="1"/>
      <c r="O22" s="8">
        <v>14.0</v>
      </c>
      <c r="P22" s="12">
        <f>6284.6-10</f>
        <v>6274.6</v>
      </c>
      <c r="Q22" s="1">
        <v>0.0</v>
      </c>
      <c r="R22" s="9">
        <f>6301.9-4-4</f>
        <v>6293.9</v>
      </c>
      <c r="S22" s="1">
        <v>0.0</v>
      </c>
      <c r="T22" s="13">
        <v>0.0</v>
      </c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</row>
    <row r="23" ht="12.75" customHeight="1">
      <c r="A23" s="1" t="s">
        <v>63</v>
      </c>
      <c r="B23" s="1" t="s">
        <v>64</v>
      </c>
      <c r="C23" s="1" t="s">
        <v>65</v>
      </c>
      <c r="D23" s="1">
        <v>0.0</v>
      </c>
      <c r="E23" s="1">
        <v>1.0</v>
      </c>
      <c r="F23" s="1">
        <v>638.2</v>
      </c>
      <c r="G23" s="1">
        <v>34.0</v>
      </c>
      <c r="H23" s="1"/>
      <c r="I23" s="1" t="s">
        <v>63</v>
      </c>
      <c r="J23" s="1" t="s">
        <v>66</v>
      </c>
      <c r="K23" s="1" t="s">
        <v>55</v>
      </c>
      <c r="L23" s="1"/>
      <c r="M23" s="1"/>
      <c r="N23" s="1"/>
      <c r="O23" s="8">
        <v>15.0</v>
      </c>
      <c r="P23" s="12">
        <f>6234</f>
        <v>6234</v>
      </c>
      <c r="Q23" s="1">
        <v>0.0</v>
      </c>
      <c r="R23" s="12">
        <f>6283.3</f>
        <v>6283.3</v>
      </c>
      <c r="S23" s="1">
        <v>0.0</v>
      </c>
      <c r="T23" s="13">
        <v>0.0</v>
      </c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</row>
    <row r="24" ht="12.75" customHeight="1">
      <c r="A24" s="1" t="s">
        <v>67</v>
      </c>
      <c r="B24" s="1" t="s">
        <v>64</v>
      </c>
      <c r="C24" s="1" t="s">
        <v>65</v>
      </c>
      <c r="D24" s="1">
        <v>0.0</v>
      </c>
      <c r="E24" s="1">
        <v>1.0</v>
      </c>
      <c r="F24" s="1">
        <v>409.1</v>
      </c>
      <c r="G24" s="1">
        <v>35.0</v>
      </c>
      <c r="H24" s="1"/>
      <c r="I24" s="1" t="s">
        <v>67</v>
      </c>
      <c r="J24" s="1" t="s">
        <v>68</v>
      </c>
      <c r="K24" s="1" t="s">
        <v>66</v>
      </c>
      <c r="L24" s="1" t="s">
        <v>55</v>
      </c>
      <c r="M24" s="1"/>
      <c r="N24" s="1"/>
      <c r="O24" s="14">
        <v>16.0</v>
      </c>
      <c r="P24" s="15">
        <f>6232</f>
        <v>6232</v>
      </c>
      <c r="Q24" s="16">
        <v>0.0</v>
      </c>
      <c r="R24" s="15">
        <f>6328.2</f>
        <v>6328.2</v>
      </c>
      <c r="S24" s="16">
        <v>0.0</v>
      </c>
      <c r="T24" s="17">
        <v>0.0</v>
      </c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</row>
    <row r="25" ht="12.75" customHeight="1">
      <c r="A25" s="1" t="s">
        <v>28</v>
      </c>
      <c r="B25" s="1" t="s">
        <v>69</v>
      </c>
      <c r="C25" s="1" t="s">
        <v>27</v>
      </c>
      <c r="D25" s="1">
        <v>1.0</v>
      </c>
      <c r="E25" s="1">
        <v>1.0</v>
      </c>
      <c r="F25" s="1">
        <v>539.9</v>
      </c>
      <c r="G25" s="1">
        <v>3.0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</row>
    <row r="26" ht="12.75" customHeight="1">
      <c r="A26" s="1" t="s">
        <v>32</v>
      </c>
      <c r="B26" s="1" t="s">
        <v>26</v>
      </c>
      <c r="C26" s="1" t="s">
        <v>27</v>
      </c>
      <c r="D26" s="1">
        <v>1.0</v>
      </c>
      <c r="E26" s="1">
        <v>1.0</v>
      </c>
      <c r="F26" s="1">
        <v>432.9</v>
      </c>
      <c r="G26" s="1">
        <v>5.0</v>
      </c>
      <c r="H26" s="1"/>
      <c r="I26" s="1"/>
      <c r="J26" s="1"/>
      <c r="K26" s="1"/>
      <c r="L26" s="1"/>
      <c r="M26" s="1"/>
      <c r="N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</row>
    <row r="27" ht="12.75" customHeight="1">
      <c r="A27" s="1" t="s">
        <v>35</v>
      </c>
      <c r="B27" s="1" t="s">
        <v>26</v>
      </c>
      <c r="C27" s="1" t="s">
        <v>27</v>
      </c>
      <c r="D27" s="1">
        <v>1.0</v>
      </c>
      <c r="E27" s="1">
        <v>1.0</v>
      </c>
      <c r="F27" s="1">
        <v>490.4</v>
      </c>
      <c r="G27" s="1">
        <v>8.0</v>
      </c>
      <c r="H27" s="1"/>
      <c r="I27" s="1"/>
      <c r="J27" s="1"/>
      <c r="K27" s="1"/>
      <c r="L27" s="1"/>
      <c r="M27" s="1"/>
      <c r="N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</row>
    <row r="28" ht="12.75" customHeight="1">
      <c r="A28" s="1" t="s">
        <v>38</v>
      </c>
      <c r="B28" s="1" t="s">
        <v>69</v>
      </c>
      <c r="C28" s="1" t="s">
        <v>27</v>
      </c>
      <c r="D28" s="1">
        <v>1.0</v>
      </c>
      <c r="E28" s="1">
        <v>1.0</v>
      </c>
      <c r="F28" s="1">
        <v>520.5</v>
      </c>
      <c r="G28" s="1">
        <v>10.0</v>
      </c>
      <c r="H28" s="1"/>
      <c r="I28" s="1"/>
      <c r="J28" s="1"/>
      <c r="K28" s="1"/>
      <c r="L28" s="1"/>
      <c r="M28" s="1"/>
      <c r="N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</row>
    <row r="29" ht="12.75" customHeight="1">
      <c r="A29" s="1" t="s">
        <v>40</v>
      </c>
      <c r="B29" s="1" t="s">
        <v>26</v>
      </c>
      <c r="C29" s="1" t="s">
        <v>27</v>
      </c>
      <c r="D29" s="1">
        <v>1.0</v>
      </c>
      <c r="E29" s="1">
        <v>1.0</v>
      </c>
      <c r="F29" s="1">
        <v>581.1</v>
      </c>
      <c r="G29" s="1">
        <v>14.0</v>
      </c>
      <c r="H29" s="1"/>
      <c r="I29" s="1"/>
      <c r="J29" s="1"/>
      <c r="K29" s="1"/>
      <c r="L29" s="1"/>
      <c r="M29" s="1"/>
      <c r="N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</row>
    <row r="30" ht="12.75" customHeight="1">
      <c r="A30" s="1" t="s">
        <v>45</v>
      </c>
      <c r="B30" s="1" t="s">
        <v>26</v>
      </c>
      <c r="C30" s="1" t="s">
        <v>27</v>
      </c>
      <c r="D30" s="1">
        <v>1.0</v>
      </c>
      <c r="E30" s="1">
        <v>1.0</v>
      </c>
      <c r="F30" s="1">
        <v>484.7</v>
      </c>
      <c r="G30" s="1">
        <v>16.0</v>
      </c>
      <c r="H30" s="1"/>
      <c r="I30" s="1"/>
      <c r="J30" s="1"/>
      <c r="K30" s="1"/>
      <c r="L30" s="1"/>
      <c r="M30" s="1"/>
      <c r="N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</row>
    <row r="31" ht="12.75" customHeight="1">
      <c r="A31" s="1" t="s">
        <v>47</v>
      </c>
      <c r="B31" s="1" t="s">
        <v>34</v>
      </c>
      <c r="C31" s="1" t="s">
        <v>27</v>
      </c>
      <c r="D31" s="1">
        <v>1.0</v>
      </c>
      <c r="E31" s="1">
        <v>1.0</v>
      </c>
      <c r="F31" s="1">
        <v>566.6</v>
      </c>
      <c r="G31" s="1">
        <v>19.0</v>
      </c>
      <c r="H31" s="1"/>
      <c r="I31" s="1"/>
      <c r="J31" s="1"/>
      <c r="K31" s="1"/>
      <c r="L31" s="1"/>
      <c r="M31" s="1"/>
      <c r="N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</row>
    <row r="32" ht="12.75" customHeight="1">
      <c r="A32" s="1" t="s">
        <v>50</v>
      </c>
      <c r="B32" s="1" t="s">
        <v>34</v>
      </c>
      <c r="C32" s="1" t="s">
        <v>27</v>
      </c>
      <c r="D32" s="1">
        <v>1.0</v>
      </c>
      <c r="E32" s="1">
        <v>1.0</v>
      </c>
      <c r="F32" s="1">
        <v>569.0</v>
      </c>
      <c r="G32" s="1">
        <v>21.0</v>
      </c>
      <c r="H32" s="1"/>
      <c r="I32" s="1"/>
      <c r="J32" s="1"/>
      <c r="K32" s="1"/>
      <c r="L32" s="1"/>
      <c r="M32" s="1"/>
      <c r="N32" s="1"/>
      <c r="O32" s="18" t="s">
        <v>0</v>
      </c>
      <c r="R32" s="19" t="s">
        <v>70</v>
      </c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</row>
    <row r="33" ht="12.75" customHeight="1">
      <c r="A33" s="1" t="s">
        <v>52</v>
      </c>
      <c r="B33" s="1" t="s">
        <v>34</v>
      </c>
      <c r="C33" s="1" t="s">
        <v>27</v>
      </c>
      <c r="D33" s="1">
        <v>1.0</v>
      </c>
      <c r="E33" s="1">
        <v>1.0</v>
      </c>
      <c r="F33" s="1">
        <v>1244.1</v>
      </c>
      <c r="G33" s="1">
        <v>26.0</v>
      </c>
      <c r="H33" s="1"/>
      <c r="I33" s="1"/>
      <c r="J33" s="1"/>
      <c r="K33" s="1"/>
      <c r="L33" s="1"/>
      <c r="M33" s="1"/>
      <c r="N33" s="1"/>
      <c r="O33" s="18" t="s">
        <v>71</v>
      </c>
      <c r="P33" s="20" t="s">
        <v>72</v>
      </c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</row>
    <row r="34" ht="12.75" customHeight="1">
      <c r="A34" s="1" t="s">
        <v>58</v>
      </c>
      <c r="B34" s="1" t="s">
        <v>44</v>
      </c>
      <c r="C34" s="1" t="s">
        <v>27</v>
      </c>
      <c r="D34" s="1">
        <v>1.0</v>
      </c>
      <c r="E34" s="1">
        <v>1.0</v>
      </c>
      <c r="F34" s="1">
        <v>1124.0</v>
      </c>
      <c r="G34" s="1">
        <v>29.0</v>
      </c>
      <c r="H34" s="1"/>
      <c r="I34" s="1"/>
      <c r="J34" s="1"/>
      <c r="K34" s="1"/>
      <c r="L34" s="1"/>
      <c r="M34" s="1"/>
      <c r="N34" s="1"/>
      <c r="O34" s="21"/>
      <c r="P34" s="22" t="s">
        <v>20</v>
      </c>
      <c r="Q34" s="22" t="s">
        <v>21</v>
      </c>
      <c r="R34" s="22" t="s">
        <v>22</v>
      </c>
      <c r="S34" s="22" t="s">
        <v>23</v>
      </c>
      <c r="T34" s="23" t="s">
        <v>24</v>
      </c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</row>
    <row r="35" ht="12.75" customHeight="1">
      <c r="A35" s="1" t="s">
        <v>61</v>
      </c>
      <c r="B35" s="1" t="s">
        <v>44</v>
      </c>
      <c r="C35" s="1" t="s">
        <v>27</v>
      </c>
      <c r="D35" s="1">
        <v>1.0</v>
      </c>
      <c r="E35" s="1">
        <v>1.0</v>
      </c>
      <c r="F35" s="1">
        <v>2672.5</v>
      </c>
      <c r="G35" s="1">
        <v>32.0</v>
      </c>
      <c r="H35" s="1"/>
      <c r="I35" s="1"/>
      <c r="J35" s="1"/>
      <c r="K35" s="1"/>
      <c r="L35" s="1"/>
      <c r="M35" s="1"/>
      <c r="N35" s="1"/>
      <c r="O35" s="24">
        <v>1.0</v>
      </c>
      <c r="P35" s="25">
        <v>7146.1</v>
      </c>
      <c r="Q35" s="25">
        <v>7133.1</v>
      </c>
      <c r="R35" s="25">
        <v>7060.1</v>
      </c>
      <c r="S35" s="25">
        <v>7181.6</v>
      </c>
      <c r="T35" s="26">
        <v>7573.0</v>
      </c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</row>
    <row r="36" ht="12.75" customHeight="1">
      <c r="A36" s="1" t="s">
        <v>68</v>
      </c>
      <c r="B36" s="1" t="s">
        <v>64</v>
      </c>
      <c r="C36" s="1" t="s">
        <v>65</v>
      </c>
      <c r="D36" s="1">
        <v>1.0</v>
      </c>
      <c r="E36" s="1">
        <v>1.0</v>
      </c>
      <c r="F36" s="1">
        <v>231.7</v>
      </c>
      <c r="G36" s="1">
        <v>35.0</v>
      </c>
      <c r="H36" s="1"/>
      <c r="I36" s="1"/>
      <c r="J36" s="1"/>
      <c r="K36" s="1"/>
      <c r="L36" s="1"/>
      <c r="M36" s="1"/>
      <c r="N36" s="1"/>
      <c r="O36" s="24">
        <v>2.0</v>
      </c>
      <c r="P36" s="25">
        <v>7038.7</v>
      </c>
      <c r="Q36" s="25">
        <v>7021.6</v>
      </c>
      <c r="R36" s="25">
        <v>6961.5</v>
      </c>
      <c r="S36" s="25">
        <v>7087.6</v>
      </c>
      <c r="T36" s="26">
        <v>7246.0</v>
      </c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</row>
    <row r="37" ht="12.75" customHeight="1">
      <c r="A37" s="1" t="s">
        <v>29</v>
      </c>
      <c r="B37" s="1" t="s">
        <v>73</v>
      </c>
      <c r="C37" s="1" t="s">
        <v>27</v>
      </c>
      <c r="D37" s="1">
        <v>1.0</v>
      </c>
      <c r="E37" s="1">
        <v>1.0</v>
      </c>
      <c r="F37" s="1">
        <v>1351.1</v>
      </c>
      <c r="G37" s="1">
        <v>5.0</v>
      </c>
      <c r="H37" s="1"/>
      <c r="I37" s="1"/>
      <c r="J37" s="1"/>
      <c r="K37" s="1"/>
      <c r="L37" s="1"/>
      <c r="M37" s="1"/>
      <c r="N37" s="1"/>
      <c r="O37" s="24">
        <v>3.0</v>
      </c>
      <c r="P37" s="25">
        <v>6983.8</v>
      </c>
      <c r="Q37" s="25">
        <v>6966.7</v>
      </c>
      <c r="R37" s="25">
        <v>6912.9</v>
      </c>
      <c r="S37" s="25">
        <v>7033.4</v>
      </c>
      <c r="T37" s="26">
        <v>7006.0</v>
      </c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</row>
    <row r="38" ht="12.75" customHeight="1">
      <c r="A38" s="1" t="s">
        <v>36</v>
      </c>
      <c r="B38" s="1" t="s">
        <v>73</v>
      </c>
      <c r="C38" s="1" t="s">
        <v>27</v>
      </c>
      <c r="D38" s="1">
        <v>1.0</v>
      </c>
      <c r="E38" s="1">
        <v>1.0</v>
      </c>
      <c r="F38" s="1">
        <v>1244.7</v>
      </c>
      <c r="G38" s="1">
        <v>10.0</v>
      </c>
      <c r="H38" s="1"/>
      <c r="I38" s="1"/>
      <c r="J38" s="1"/>
      <c r="K38" s="1"/>
      <c r="L38" s="1"/>
      <c r="M38" s="1"/>
      <c r="N38" s="1"/>
      <c r="O38" s="24">
        <v>4.0</v>
      </c>
      <c r="P38" s="25">
        <v>7008.8</v>
      </c>
      <c r="Q38" s="25">
        <v>6993.8</v>
      </c>
      <c r="R38" s="25">
        <v>6933.3</v>
      </c>
      <c r="S38" s="25">
        <v>7041.4</v>
      </c>
      <c r="T38" s="26">
        <v>6955.0</v>
      </c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</row>
    <row r="39" ht="12.75" customHeight="1">
      <c r="A39" s="1" t="s">
        <v>41</v>
      </c>
      <c r="B39" s="1" t="s">
        <v>73</v>
      </c>
      <c r="C39" s="1" t="s">
        <v>27</v>
      </c>
      <c r="D39" s="1">
        <v>1.0</v>
      </c>
      <c r="E39" s="1">
        <v>1.0</v>
      </c>
      <c r="F39" s="1">
        <v>1320.4</v>
      </c>
      <c r="G39" s="1">
        <v>16.0</v>
      </c>
      <c r="H39" s="1"/>
      <c r="I39" s="1"/>
      <c r="J39" s="1"/>
      <c r="K39" s="1"/>
      <c r="L39" s="1"/>
      <c r="M39" s="1"/>
      <c r="N39" s="1"/>
      <c r="O39" s="24">
        <v>5.0</v>
      </c>
      <c r="P39" s="25">
        <v>6870.2</v>
      </c>
      <c r="Q39" s="25">
        <v>6856.1</v>
      </c>
      <c r="R39" s="25">
        <v>6808.3</v>
      </c>
      <c r="S39" s="25">
        <v>6917.8</v>
      </c>
      <c r="T39" s="26">
        <v>6693.0</v>
      </c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</row>
    <row r="40" ht="12.75" customHeight="1">
      <c r="A40" s="1" t="s">
        <v>48</v>
      </c>
      <c r="B40" s="1" t="s">
        <v>69</v>
      </c>
      <c r="C40" s="1" t="s">
        <v>27</v>
      </c>
      <c r="D40" s="1">
        <v>1.0</v>
      </c>
      <c r="E40" s="1">
        <v>1.0</v>
      </c>
      <c r="F40" s="1">
        <v>1162.0</v>
      </c>
      <c r="G40" s="1">
        <v>21.0</v>
      </c>
      <c r="H40" s="1"/>
      <c r="I40" s="1"/>
      <c r="J40" s="1"/>
      <c r="K40" s="1"/>
      <c r="L40" s="1"/>
      <c r="M40" s="1"/>
      <c r="N40" s="1"/>
      <c r="O40" s="24">
        <v>6.0</v>
      </c>
      <c r="P40" s="25">
        <v>6766.8</v>
      </c>
      <c r="Q40" s="25">
        <v>6749.3</v>
      </c>
      <c r="R40" s="25">
        <v>6701.7</v>
      </c>
      <c r="S40" s="25">
        <v>6803.8</v>
      </c>
      <c r="T40" s="26">
        <v>6531.0</v>
      </c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</row>
    <row r="41" ht="12.75" customHeight="1">
      <c r="A41" s="1" t="s">
        <v>53</v>
      </c>
      <c r="B41" s="1" t="s">
        <v>69</v>
      </c>
      <c r="C41" s="1" t="s">
        <v>27</v>
      </c>
      <c r="D41" s="1">
        <v>1.0</v>
      </c>
      <c r="E41" s="1">
        <v>1.0</v>
      </c>
      <c r="F41" s="1">
        <v>1617.8</v>
      </c>
      <c r="G41" s="1">
        <v>29.0</v>
      </c>
      <c r="H41" s="1"/>
      <c r="I41" s="1"/>
      <c r="J41" s="1"/>
      <c r="K41" s="1"/>
      <c r="L41" s="1"/>
      <c r="M41" s="1"/>
      <c r="N41" s="1"/>
      <c r="O41" s="24">
        <v>7.0</v>
      </c>
      <c r="P41" s="25">
        <v>6675.5</v>
      </c>
      <c r="Q41" s="25">
        <v>6662.0</v>
      </c>
      <c r="R41" s="25">
        <v>6617.8</v>
      </c>
      <c r="S41" s="25">
        <v>6705.2</v>
      </c>
      <c r="T41" s="26">
        <v>6426.0</v>
      </c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</row>
    <row r="42" ht="12.75" customHeight="1">
      <c r="A42" s="1" t="s">
        <v>54</v>
      </c>
      <c r="B42" s="1" t="s">
        <v>69</v>
      </c>
      <c r="C42" s="1" t="s">
        <v>27</v>
      </c>
      <c r="D42" s="1">
        <v>1.0</v>
      </c>
      <c r="E42" s="1">
        <v>1.0</v>
      </c>
      <c r="F42" s="1">
        <v>1048.8</v>
      </c>
      <c r="G42" s="1">
        <v>32.0</v>
      </c>
      <c r="H42" s="1"/>
      <c r="I42" s="1"/>
      <c r="J42" s="1"/>
      <c r="K42" s="1"/>
      <c r="L42" s="1"/>
      <c r="M42" s="1"/>
      <c r="N42" s="1"/>
      <c r="O42" s="24">
        <v>8.0</v>
      </c>
      <c r="P42" s="25">
        <v>6667.4</v>
      </c>
      <c r="Q42" s="25">
        <v>6655.3</v>
      </c>
      <c r="R42" s="25">
        <v>6620.1</v>
      </c>
      <c r="S42" s="25">
        <v>6690.2</v>
      </c>
      <c r="T42" s="26">
        <v>6488.0</v>
      </c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</row>
    <row r="43" ht="12.75" customHeight="1">
      <c r="A43" s="1" t="s">
        <v>66</v>
      </c>
      <c r="B43" s="1" t="s">
        <v>44</v>
      </c>
      <c r="C43" s="1" t="s">
        <v>27</v>
      </c>
      <c r="D43" s="1">
        <v>1.0</v>
      </c>
      <c r="E43" s="1">
        <v>1.0</v>
      </c>
      <c r="F43" s="1">
        <v>3285.9</v>
      </c>
      <c r="G43" s="1">
        <v>35.0</v>
      </c>
      <c r="H43" s="1"/>
      <c r="I43" s="1"/>
      <c r="J43" s="1"/>
      <c r="K43" s="1"/>
      <c r="L43" s="1"/>
      <c r="M43" s="1"/>
      <c r="N43" s="1"/>
      <c r="O43" s="24">
        <v>9.0</v>
      </c>
      <c r="P43" s="25">
        <v>6456.2</v>
      </c>
      <c r="Q43" s="25">
        <v>0.0</v>
      </c>
      <c r="R43" s="25">
        <v>6415.3</v>
      </c>
      <c r="S43" s="25">
        <v>0.0</v>
      </c>
      <c r="T43" s="26">
        <v>6331.0</v>
      </c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</row>
    <row r="44" ht="12.75" customHeight="1">
      <c r="A44" s="1" t="s">
        <v>30</v>
      </c>
      <c r="B44" s="1" t="s">
        <v>74</v>
      </c>
      <c r="C44" s="1" t="s">
        <v>27</v>
      </c>
      <c r="D44" s="1">
        <v>1.0</v>
      </c>
      <c r="E44" s="1">
        <v>0.0</v>
      </c>
      <c r="F44" s="9">
        <f>4528.6-8-4-8-5</f>
        <v>4503.6</v>
      </c>
      <c r="G44" s="1">
        <v>10.0</v>
      </c>
      <c r="H44" s="1"/>
      <c r="I44" s="1"/>
      <c r="J44" s="1"/>
      <c r="K44" s="1"/>
      <c r="L44" s="1"/>
      <c r="M44" s="1"/>
      <c r="N44" s="1"/>
      <c r="O44" s="24">
        <v>10.0</v>
      </c>
      <c r="P44" s="25">
        <v>6423.7</v>
      </c>
      <c r="Q44" s="25">
        <v>0.0</v>
      </c>
      <c r="R44" s="25">
        <v>6376.6</v>
      </c>
      <c r="S44" s="25">
        <v>0.0</v>
      </c>
      <c r="T44" s="26">
        <v>6303.0</v>
      </c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</row>
    <row r="45" ht="12.75" customHeight="1">
      <c r="A45" s="1" t="s">
        <v>42</v>
      </c>
      <c r="B45" s="1" t="s">
        <v>75</v>
      </c>
      <c r="C45" s="1" t="s">
        <v>27</v>
      </c>
      <c r="D45" s="1">
        <v>1.0</v>
      </c>
      <c r="E45" s="1">
        <v>0.0</v>
      </c>
      <c r="F45" s="11">
        <f>4260.5-4-5</f>
        <v>4251.5</v>
      </c>
      <c r="G45" s="1">
        <v>21.0</v>
      </c>
      <c r="H45" s="1"/>
      <c r="I45" s="1"/>
      <c r="J45" s="1"/>
      <c r="K45" s="1"/>
      <c r="L45" s="1"/>
      <c r="M45" s="1"/>
      <c r="N45" s="1"/>
      <c r="O45" s="24">
        <v>11.0</v>
      </c>
      <c r="P45" s="25">
        <v>6354.7</v>
      </c>
      <c r="Q45" s="25">
        <v>0.0</v>
      </c>
      <c r="R45" s="25">
        <v>6321.7</v>
      </c>
      <c r="S45" s="25">
        <v>0.0</v>
      </c>
      <c r="T45" s="26">
        <v>6352.0</v>
      </c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</row>
    <row r="46" ht="12.75" customHeight="1">
      <c r="A46" s="1" t="s">
        <v>55</v>
      </c>
      <c r="B46" s="1" t="s">
        <v>73</v>
      </c>
      <c r="C46" s="1" t="s">
        <v>27</v>
      </c>
      <c r="D46" s="1">
        <v>1.0</v>
      </c>
      <c r="E46" s="1">
        <v>0.0</v>
      </c>
      <c r="F46" s="11">
        <f>1793.3-10</f>
        <v>1783.3</v>
      </c>
      <c r="G46" s="1">
        <v>35.0</v>
      </c>
      <c r="H46" s="1"/>
      <c r="I46" s="1"/>
      <c r="J46" s="1"/>
      <c r="K46" s="1"/>
      <c r="L46" s="1"/>
      <c r="M46" s="1"/>
      <c r="N46" s="1"/>
      <c r="O46" s="24">
        <v>12.0</v>
      </c>
      <c r="P46" s="25">
        <v>6349.0</v>
      </c>
      <c r="Q46" s="25">
        <v>0.0</v>
      </c>
      <c r="R46" s="25">
        <v>6334.0</v>
      </c>
      <c r="S46" s="25">
        <v>0.0</v>
      </c>
      <c r="T46" s="26">
        <v>6510.0</v>
      </c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</row>
    <row r="47" ht="12.75" customHeight="1">
      <c r="A47" s="1" t="s">
        <v>76</v>
      </c>
      <c r="B47" s="1" t="s">
        <v>34</v>
      </c>
      <c r="C47" s="1" t="s">
        <v>27</v>
      </c>
      <c r="D47" s="1">
        <v>0.0</v>
      </c>
      <c r="E47" s="1">
        <v>1.0</v>
      </c>
      <c r="F47" s="1">
        <v>231.9</v>
      </c>
      <c r="G47" s="1">
        <v>3.0</v>
      </c>
      <c r="H47" s="1"/>
      <c r="I47" s="1" t="s">
        <v>76</v>
      </c>
      <c r="J47" s="1" t="s">
        <v>28</v>
      </c>
      <c r="K47" s="1" t="s">
        <v>29</v>
      </c>
      <c r="L47" s="1" t="s">
        <v>30</v>
      </c>
      <c r="M47" s="1"/>
      <c r="N47" s="1"/>
      <c r="O47" s="24">
        <v>13.0</v>
      </c>
      <c r="P47" s="25">
        <v>6282.3</v>
      </c>
      <c r="Q47" s="25">
        <v>0.0</v>
      </c>
      <c r="R47" s="25">
        <v>6277.6</v>
      </c>
      <c r="S47" s="25">
        <v>0.0</v>
      </c>
      <c r="T47" s="27">
        <v>0.0</v>
      </c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</row>
    <row r="48" ht="12.75" customHeight="1">
      <c r="A48" s="1" t="s">
        <v>77</v>
      </c>
      <c r="B48" s="1" t="s">
        <v>34</v>
      </c>
      <c r="C48" s="1" t="s">
        <v>27</v>
      </c>
      <c r="D48" s="1">
        <v>0.0</v>
      </c>
      <c r="E48" s="1">
        <v>1.0</v>
      </c>
      <c r="F48" s="1">
        <v>225.6</v>
      </c>
      <c r="G48" s="1">
        <v>5.0</v>
      </c>
      <c r="H48" s="1"/>
      <c r="I48" s="1" t="s">
        <v>77</v>
      </c>
      <c r="J48" s="1" t="s">
        <v>32</v>
      </c>
      <c r="K48" s="1" t="s">
        <v>29</v>
      </c>
      <c r="L48" s="1" t="s">
        <v>30</v>
      </c>
      <c r="M48" s="1"/>
      <c r="N48" s="1"/>
      <c r="O48" s="24">
        <v>14.0</v>
      </c>
      <c r="P48" s="25">
        <v>6274.6</v>
      </c>
      <c r="Q48" s="25">
        <v>0.0</v>
      </c>
      <c r="R48" s="25">
        <v>6283.9</v>
      </c>
      <c r="S48" s="25">
        <v>0.0</v>
      </c>
      <c r="T48" s="27">
        <v>0.0</v>
      </c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</row>
    <row r="49" ht="12.75" customHeight="1">
      <c r="A49" s="1" t="s">
        <v>78</v>
      </c>
      <c r="B49" s="1" t="s">
        <v>44</v>
      </c>
      <c r="C49" s="1" t="s">
        <v>27</v>
      </c>
      <c r="D49" s="1">
        <v>0.0</v>
      </c>
      <c r="E49" s="1">
        <v>1.0</v>
      </c>
      <c r="F49" s="1">
        <v>218.9</v>
      </c>
      <c r="G49" s="1">
        <v>8.0</v>
      </c>
      <c r="H49" s="1"/>
      <c r="I49" s="1" t="s">
        <v>78</v>
      </c>
      <c r="J49" s="1" t="s">
        <v>35</v>
      </c>
      <c r="K49" s="1" t="s">
        <v>36</v>
      </c>
      <c r="L49" s="1" t="s">
        <v>30</v>
      </c>
      <c r="M49" s="1"/>
      <c r="N49" s="1"/>
      <c r="O49" s="24">
        <v>15.0</v>
      </c>
      <c r="P49" s="25">
        <v>6224.0</v>
      </c>
      <c r="Q49" s="25">
        <v>0.0</v>
      </c>
      <c r="R49" s="25">
        <v>6273.3</v>
      </c>
      <c r="S49" s="25">
        <v>0.0</v>
      </c>
      <c r="T49" s="27">
        <v>0.0</v>
      </c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</row>
    <row r="50" ht="12.75" customHeight="1">
      <c r="A50" s="1" t="s">
        <v>79</v>
      </c>
      <c r="B50" s="1" t="s">
        <v>44</v>
      </c>
      <c r="C50" s="1" t="s">
        <v>27</v>
      </c>
      <c r="D50" s="1">
        <v>0.0</v>
      </c>
      <c r="E50" s="1">
        <v>1.0</v>
      </c>
      <c r="F50" s="1">
        <v>215.5</v>
      </c>
      <c r="G50" s="1">
        <v>10.0</v>
      </c>
      <c r="H50" s="1"/>
      <c r="I50" s="1" t="s">
        <v>79</v>
      </c>
      <c r="J50" s="1" t="s">
        <v>38</v>
      </c>
      <c r="K50" s="1" t="s">
        <v>36</v>
      </c>
      <c r="L50" s="1" t="s">
        <v>30</v>
      </c>
      <c r="M50" s="1"/>
      <c r="N50" s="1"/>
      <c r="O50" s="28">
        <v>16.0</v>
      </c>
      <c r="P50" s="29">
        <v>6222.0</v>
      </c>
      <c r="Q50" s="29">
        <v>0.0</v>
      </c>
      <c r="R50" s="29">
        <v>6318.2</v>
      </c>
      <c r="S50" s="29">
        <v>0.0</v>
      </c>
      <c r="T50" s="30">
        <v>0.0</v>
      </c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</row>
    <row r="51" ht="12.75" customHeight="1">
      <c r="A51" s="1" t="s">
        <v>80</v>
      </c>
      <c r="B51" s="1" t="s">
        <v>44</v>
      </c>
      <c r="C51" s="1" t="s">
        <v>27</v>
      </c>
      <c r="D51" s="1">
        <v>0.0</v>
      </c>
      <c r="E51" s="1">
        <v>1.0</v>
      </c>
      <c r="F51" s="1">
        <v>200.9</v>
      </c>
      <c r="G51" s="1">
        <v>14.0</v>
      </c>
      <c r="H51" s="1"/>
      <c r="I51" s="1" t="s">
        <v>80</v>
      </c>
      <c r="J51" s="1" t="s">
        <v>40</v>
      </c>
      <c r="K51" s="1" t="s">
        <v>41</v>
      </c>
      <c r="L51" s="1" t="s">
        <v>42</v>
      </c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</row>
    <row r="52" ht="12.75" customHeight="1">
      <c r="A52" s="1" t="s">
        <v>81</v>
      </c>
      <c r="B52" s="1" t="s">
        <v>44</v>
      </c>
      <c r="C52" s="1" t="s">
        <v>27</v>
      </c>
      <c r="D52" s="1">
        <v>0.0</v>
      </c>
      <c r="E52" s="1">
        <v>1.0</v>
      </c>
      <c r="F52" s="1">
        <v>189.6</v>
      </c>
      <c r="G52" s="1">
        <v>16.0</v>
      </c>
      <c r="H52" s="1"/>
      <c r="I52" s="1" t="s">
        <v>81</v>
      </c>
      <c r="J52" s="1" t="s">
        <v>45</v>
      </c>
      <c r="K52" s="1" t="s">
        <v>41</v>
      </c>
      <c r="L52" s="1" t="s">
        <v>42</v>
      </c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</row>
    <row r="53" ht="12.75" customHeight="1">
      <c r="A53" s="1" t="s">
        <v>82</v>
      </c>
      <c r="B53" s="1" t="s">
        <v>44</v>
      </c>
      <c r="C53" s="1" t="s">
        <v>27</v>
      </c>
      <c r="D53" s="1">
        <v>0.0</v>
      </c>
      <c r="E53" s="1">
        <v>1.0</v>
      </c>
      <c r="F53" s="1">
        <v>176.3</v>
      </c>
      <c r="G53" s="1">
        <v>19.0</v>
      </c>
      <c r="H53" s="1"/>
      <c r="I53" s="1" t="s">
        <v>82</v>
      </c>
      <c r="J53" s="1" t="s">
        <v>47</v>
      </c>
      <c r="K53" s="1" t="s">
        <v>48</v>
      </c>
      <c r="L53" s="1" t="s">
        <v>42</v>
      </c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</row>
    <row r="54" ht="12.75" customHeight="1">
      <c r="A54" s="1" t="s">
        <v>83</v>
      </c>
      <c r="B54" s="1" t="s">
        <v>44</v>
      </c>
      <c r="C54" s="1" t="s">
        <v>27</v>
      </c>
      <c r="D54" s="1">
        <v>0.0</v>
      </c>
      <c r="E54" s="1">
        <v>1.0</v>
      </c>
      <c r="F54" s="1">
        <v>166.5</v>
      </c>
      <c r="G54" s="1">
        <v>21.0</v>
      </c>
      <c r="H54" s="1"/>
      <c r="I54" s="1" t="s">
        <v>83</v>
      </c>
      <c r="J54" s="1" t="s">
        <v>50</v>
      </c>
      <c r="K54" s="1" t="s">
        <v>48</v>
      </c>
      <c r="L54" s="1" t="s">
        <v>42</v>
      </c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</row>
    <row r="55" ht="12.75" customHeight="1">
      <c r="A55" s="1" t="s">
        <v>84</v>
      </c>
      <c r="B55" s="1" t="s">
        <v>44</v>
      </c>
      <c r="C55" s="1" t="s">
        <v>27</v>
      </c>
      <c r="D55" s="1">
        <v>0.0</v>
      </c>
      <c r="E55" s="1">
        <v>1.0</v>
      </c>
      <c r="F55" s="1">
        <v>1110.9</v>
      </c>
      <c r="G55" s="1">
        <v>3.0</v>
      </c>
      <c r="H55" s="1"/>
      <c r="I55" s="1" t="s">
        <v>84</v>
      </c>
      <c r="J55" s="1" t="s">
        <v>85</v>
      </c>
      <c r="K55" s="1" t="s">
        <v>86</v>
      </c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</row>
    <row r="56" ht="12.75" customHeight="1">
      <c r="A56" s="1" t="s">
        <v>87</v>
      </c>
      <c r="B56" s="1" t="s">
        <v>44</v>
      </c>
      <c r="C56" s="1" t="s">
        <v>27</v>
      </c>
      <c r="D56" s="1">
        <v>0.0</v>
      </c>
      <c r="E56" s="1">
        <v>1.0</v>
      </c>
      <c r="F56" s="1">
        <v>1011.5</v>
      </c>
      <c r="G56" s="1">
        <v>5.0</v>
      </c>
      <c r="H56" s="1"/>
      <c r="I56" s="1" t="s">
        <v>87</v>
      </c>
      <c r="J56" s="1" t="s">
        <v>85</v>
      </c>
      <c r="K56" s="1" t="s">
        <v>86</v>
      </c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</row>
    <row r="57" ht="12.75" customHeight="1">
      <c r="A57" s="1" t="s">
        <v>88</v>
      </c>
      <c r="B57" s="1" t="s">
        <v>44</v>
      </c>
      <c r="C57" s="1" t="s">
        <v>27</v>
      </c>
      <c r="D57" s="1">
        <v>0.0</v>
      </c>
      <c r="E57" s="1">
        <v>1.0</v>
      </c>
      <c r="F57" s="1">
        <v>1039.3</v>
      </c>
      <c r="G57" s="1">
        <v>8.0</v>
      </c>
      <c r="H57" s="1"/>
      <c r="I57" s="1" t="s">
        <v>88</v>
      </c>
      <c r="J57" s="1" t="s">
        <v>89</v>
      </c>
      <c r="K57" s="1" t="s">
        <v>86</v>
      </c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</row>
    <row r="58" ht="12.75" customHeight="1">
      <c r="A58" s="1" t="s">
        <v>90</v>
      </c>
      <c r="B58" s="1" t="s">
        <v>44</v>
      </c>
      <c r="C58" s="1" t="s">
        <v>27</v>
      </c>
      <c r="D58" s="1">
        <v>0.0</v>
      </c>
      <c r="E58" s="1">
        <v>1.0</v>
      </c>
      <c r="F58" s="1">
        <v>1059.6</v>
      </c>
      <c r="G58" s="1">
        <v>10.0</v>
      </c>
      <c r="H58" s="1"/>
      <c r="I58" s="1" t="s">
        <v>90</v>
      </c>
      <c r="J58" s="1" t="s">
        <v>89</v>
      </c>
      <c r="K58" s="1" t="s">
        <v>86</v>
      </c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</row>
    <row r="59" ht="12.75" customHeight="1">
      <c r="A59" s="1" t="s">
        <v>91</v>
      </c>
      <c r="B59" s="1" t="s">
        <v>44</v>
      </c>
      <c r="C59" s="1" t="s">
        <v>27</v>
      </c>
      <c r="D59" s="1">
        <v>0.0</v>
      </c>
      <c r="E59" s="1">
        <v>1.0</v>
      </c>
      <c r="F59" s="1">
        <v>963.4</v>
      </c>
      <c r="G59" s="1">
        <v>14.0</v>
      </c>
      <c r="H59" s="1"/>
      <c r="I59" s="1" t="s">
        <v>91</v>
      </c>
      <c r="J59" s="1" t="s">
        <v>92</v>
      </c>
      <c r="K59" s="1" t="s">
        <v>93</v>
      </c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</row>
    <row r="60" ht="12.75" customHeight="1">
      <c r="A60" s="1" t="s">
        <v>94</v>
      </c>
      <c r="B60" s="1" t="s">
        <v>44</v>
      </c>
      <c r="C60" s="1" t="s">
        <v>27</v>
      </c>
      <c r="D60" s="1">
        <v>0.0</v>
      </c>
      <c r="E60" s="1">
        <v>1.0</v>
      </c>
      <c r="F60" s="1">
        <v>856.2</v>
      </c>
      <c r="G60" s="1">
        <v>16.0</v>
      </c>
      <c r="H60" s="1"/>
      <c r="I60" s="1" t="s">
        <v>94</v>
      </c>
      <c r="J60" s="1" t="s">
        <v>92</v>
      </c>
      <c r="K60" s="1" t="s">
        <v>93</v>
      </c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</row>
    <row r="61" ht="12.75" customHeight="1">
      <c r="A61" s="1" t="s">
        <v>95</v>
      </c>
      <c r="B61" s="1" t="s">
        <v>44</v>
      </c>
      <c r="C61" s="1" t="s">
        <v>27</v>
      </c>
      <c r="D61" s="1">
        <v>0.0</v>
      </c>
      <c r="E61" s="1">
        <v>1.0</v>
      </c>
      <c r="F61" s="1">
        <v>878.0</v>
      </c>
      <c r="G61" s="1">
        <v>19.0</v>
      </c>
      <c r="H61" s="1"/>
      <c r="I61" s="1" t="s">
        <v>95</v>
      </c>
      <c r="J61" s="1" t="s">
        <v>96</v>
      </c>
      <c r="K61" s="1" t="s">
        <v>93</v>
      </c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</row>
    <row r="62" ht="12.75" customHeight="1">
      <c r="A62" s="1" t="s">
        <v>97</v>
      </c>
      <c r="B62" s="1" t="s">
        <v>44</v>
      </c>
      <c r="C62" s="1" t="s">
        <v>27</v>
      </c>
      <c r="D62" s="1">
        <v>0.0</v>
      </c>
      <c r="E62" s="1">
        <v>1.0</v>
      </c>
      <c r="F62" s="1">
        <v>880.9</v>
      </c>
      <c r="G62" s="1">
        <v>21.0</v>
      </c>
      <c r="H62" s="1"/>
      <c r="I62" s="1" t="s">
        <v>97</v>
      </c>
      <c r="J62" s="1" t="s">
        <v>96</v>
      </c>
      <c r="K62" s="1" t="s">
        <v>93</v>
      </c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</row>
    <row r="63" ht="12.75" customHeight="1">
      <c r="A63" s="1" t="s">
        <v>98</v>
      </c>
      <c r="B63" s="1" t="s">
        <v>64</v>
      </c>
      <c r="C63" s="1" t="s">
        <v>65</v>
      </c>
      <c r="D63" s="1">
        <v>0.0</v>
      </c>
      <c r="E63" s="1">
        <v>1.0</v>
      </c>
      <c r="F63" s="1">
        <v>233.7</v>
      </c>
      <c r="G63" s="1">
        <v>25.0</v>
      </c>
      <c r="H63" s="1"/>
      <c r="I63" s="1" t="s">
        <v>98</v>
      </c>
      <c r="J63" s="1" t="s">
        <v>99</v>
      </c>
      <c r="K63" s="1" t="s">
        <v>100</v>
      </c>
      <c r="L63" s="1" t="s">
        <v>101</v>
      </c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</row>
    <row r="64" ht="12.75" customHeight="1">
      <c r="A64" s="1" t="s">
        <v>102</v>
      </c>
      <c r="B64" s="1" t="s">
        <v>64</v>
      </c>
      <c r="C64" s="1" t="s">
        <v>65</v>
      </c>
      <c r="D64" s="1">
        <v>0.0</v>
      </c>
      <c r="E64" s="1">
        <v>1.0</v>
      </c>
      <c r="F64" s="1">
        <v>194.6</v>
      </c>
      <c r="G64" s="1">
        <v>26.0</v>
      </c>
      <c r="H64" s="1"/>
      <c r="I64" s="1" t="s">
        <v>102</v>
      </c>
      <c r="J64" s="1" t="s">
        <v>99</v>
      </c>
      <c r="K64" s="1" t="s">
        <v>100</v>
      </c>
      <c r="L64" s="1" t="s">
        <v>101</v>
      </c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</row>
    <row r="65" ht="12.75" customHeight="1">
      <c r="A65" s="1" t="s">
        <v>103</v>
      </c>
      <c r="B65" s="1" t="s">
        <v>64</v>
      </c>
      <c r="C65" s="1" t="s">
        <v>65</v>
      </c>
      <c r="D65" s="1">
        <v>0.0</v>
      </c>
      <c r="E65" s="1">
        <v>1.0</v>
      </c>
      <c r="F65" s="1">
        <v>228.4</v>
      </c>
      <c r="G65" s="1">
        <v>28.0</v>
      </c>
      <c r="H65" s="1"/>
      <c r="I65" s="1" t="s">
        <v>103</v>
      </c>
      <c r="J65" s="1" t="s">
        <v>104</v>
      </c>
      <c r="K65" s="1" t="s">
        <v>100</v>
      </c>
      <c r="L65" s="1" t="s">
        <v>101</v>
      </c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</row>
    <row r="66" ht="12.75" customHeight="1">
      <c r="A66" s="1" t="s">
        <v>105</v>
      </c>
      <c r="B66" s="1" t="s">
        <v>64</v>
      </c>
      <c r="C66" s="1" t="s">
        <v>65</v>
      </c>
      <c r="D66" s="1">
        <v>0.0</v>
      </c>
      <c r="E66" s="1">
        <v>1.0</v>
      </c>
      <c r="F66" s="1">
        <v>240.1</v>
      </c>
      <c r="G66" s="1">
        <v>29.0</v>
      </c>
      <c r="H66" s="1"/>
      <c r="I66" s="1" t="s">
        <v>105</v>
      </c>
      <c r="J66" s="1" t="s">
        <v>104</v>
      </c>
      <c r="K66" s="1" t="s">
        <v>100</v>
      </c>
      <c r="L66" s="1" t="s">
        <v>101</v>
      </c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</row>
    <row r="67" ht="12.75" customHeight="1">
      <c r="A67" s="1" t="s">
        <v>106</v>
      </c>
      <c r="B67" s="1" t="s">
        <v>64</v>
      </c>
      <c r="C67" s="1" t="s">
        <v>65</v>
      </c>
      <c r="D67" s="1">
        <v>0.0</v>
      </c>
      <c r="E67" s="1">
        <v>1.0</v>
      </c>
      <c r="F67" s="1">
        <v>249.6</v>
      </c>
      <c r="G67" s="1">
        <v>31.0</v>
      </c>
      <c r="H67" s="1"/>
      <c r="I67" s="1" t="s">
        <v>106</v>
      </c>
      <c r="J67" s="1" t="s">
        <v>107</v>
      </c>
      <c r="K67" s="1" t="s">
        <v>108</v>
      </c>
      <c r="L67" s="1" t="s">
        <v>101</v>
      </c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</row>
    <row r="68" ht="12.75" customHeight="1">
      <c r="A68" s="1" t="s">
        <v>109</v>
      </c>
      <c r="B68" s="1" t="s">
        <v>64</v>
      </c>
      <c r="C68" s="1" t="s">
        <v>65</v>
      </c>
      <c r="D68" s="1">
        <v>0.0</v>
      </c>
      <c r="E68" s="1">
        <v>1.0</v>
      </c>
      <c r="F68" s="1">
        <v>255.4</v>
      </c>
      <c r="G68" s="1">
        <v>32.0</v>
      </c>
      <c r="H68" s="1"/>
      <c r="I68" s="1" t="s">
        <v>109</v>
      </c>
      <c r="J68" s="1" t="s">
        <v>107</v>
      </c>
      <c r="K68" s="1" t="s">
        <v>108</v>
      </c>
      <c r="L68" s="1" t="s">
        <v>101</v>
      </c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</row>
    <row r="69" ht="12.75" customHeight="1">
      <c r="A69" s="1" t="s">
        <v>110</v>
      </c>
      <c r="B69" s="1" t="s">
        <v>64</v>
      </c>
      <c r="C69" s="1" t="s">
        <v>65</v>
      </c>
      <c r="D69" s="1">
        <v>0.0</v>
      </c>
      <c r="E69" s="1">
        <v>1.0</v>
      </c>
      <c r="F69" s="1">
        <v>687.9</v>
      </c>
      <c r="G69" s="1">
        <v>34.0</v>
      </c>
      <c r="H69" s="1"/>
      <c r="I69" s="1" t="s">
        <v>110</v>
      </c>
      <c r="J69" s="1" t="s">
        <v>66</v>
      </c>
      <c r="K69" s="1" t="s">
        <v>55</v>
      </c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</row>
    <row r="70" ht="12.75" customHeight="1">
      <c r="A70" s="1" t="s">
        <v>111</v>
      </c>
      <c r="B70" s="1" t="s">
        <v>64</v>
      </c>
      <c r="C70" s="1" t="s">
        <v>65</v>
      </c>
      <c r="D70" s="1">
        <v>0.0</v>
      </c>
      <c r="E70" s="1">
        <v>1.0</v>
      </c>
      <c r="F70" s="1">
        <v>505.0</v>
      </c>
      <c r="G70" s="1">
        <v>35.0</v>
      </c>
      <c r="H70" s="1"/>
      <c r="I70" s="1" t="s">
        <v>111</v>
      </c>
      <c r="J70" s="1" t="s">
        <v>68</v>
      </c>
      <c r="K70" s="1" t="s">
        <v>66</v>
      </c>
      <c r="L70" s="1" t="s">
        <v>55</v>
      </c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</row>
    <row r="71" ht="12.75" customHeight="1">
      <c r="A71" s="1" t="s">
        <v>99</v>
      </c>
      <c r="B71" s="1" t="s">
        <v>44</v>
      </c>
      <c r="C71" s="1" t="s">
        <v>27</v>
      </c>
      <c r="D71" s="1">
        <v>1.0</v>
      </c>
      <c r="E71" s="1">
        <v>1.0</v>
      </c>
      <c r="F71" s="1">
        <v>815.6</v>
      </c>
      <c r="G71" s="1">
        <v>26.0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</row>
    <row r="72" ht="12.75" customHeight="1">
      <c r="A72" s="1" t="s">
        <v>104</v>
      </c>
      <c r="B72" s="1" t="s">
        <v>44</v>
      </c>
      <c r="C72" s="1" t="s">
        <v>27</v>
      </c>
      <c r="D72" s="1">
        <v>1.0</v>
      </c>
      <c r="E72" s="1">
        <v>1.0</v>
      </c>
      <c r="F72" s="1">
        <v>726.9</v>
      </c>
      <c r="G72" s="1">
        <v>29.0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</row>
    <row r="73" ht="12.75" customHeight="1">
      <c r="A73" s="1" t="s">
        <v>107</v>
      </c>
      <c r="B73" s="1" t="s">
        <v>44</v>
      </c>
      <c r="C73" s="1" t="s">
        <v>27</v>
      </c>
      <c r="D73" s="1">
        <v>1.0</v>
      </c>
      <c r="E73" s="1">
        <v>1.0</v>
      </c>
      <c r="F73" s="1">
        <v>354.5</v>
      </c>
      <c r="G73" s="1">
        <v>32.0</v>
      </c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</row>
    <row r="74" ht="12.75" customHeight="1">
      <c r="A74" s="1" t="s">
        <v>85</v>
      </c>
      <c r="B74" s="1" t="s">
        <v>26</v>
      </c>
      <c r="C74" s="1" t="s">
        <v>27</v>
      </c>
      <c r="D74" s="1">
        <v>1.0</v>
      </c>
      <c r="E74" s="1">
        <v>1.0</v>
      </c>
      <c r="F74" s="1">
        <v>1200.4</v>
      </c>
      <c r="G74" s="1">
        <v>5.0</v>
      </c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</row>
    <row r="75" ht="12.75" customHeight="1">
      <c r="A75" s="1" t="s">
        <v>89</v>
      </c>
      <c r="B75" s="1" t="s">
        <v>26</v>
      </c>
      <c r="C75" s="1" t="s">
        <v>27</v>
      </c>
      <c r="D75" s="1">
        <v>1.0</v>
      </c>
      <c r="E75" s="1">
        <v>1.0</v>
      </c>
      <c r="F75" s="1">
        <v>1123.3</v>
      </c>
      <c r="G75" s="1">
        <v>10.0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</row>
    <row r="76" ht="12.75" customHeight="1">
      <c r="A76" s="1" t="s">
        <v>92</v>
      </c>
      <c r="B76" s="1" t="s">
        <v>34</v>
      </c>
      <c r="C76" s="1" t="s">
        <v>27</v>
      </c>
      <c r="D76" s="1">
        <v>1.0</v>
      </c>
      <c r="E76" s="1">
        <v>1.0</v>
      </c>
      <c r="F76" s="1">
        <v>1018.8</v>
      </c>
      <c r="G76" s="1">
        <v>16.0</v>
      </c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</row>
    <row r="77" ht="12.75" customHeight="1">
      <c r="A77" s="1" t="s">
        <v>96</v>
      </c>
      <c r="B77" s="1" t="s">
        <v>44</v>
      </c>
      <c r="C77" s="1" t="s">
        <v>27</v>
      </c>
      <c r="D77" s="1">
        <v>1.0</v>
      </c>
      <c r="E77" s="1">
        <v>1.0</v>
      </c>
      <c r="F77" s="1">
        <v>911.5</v>
      </c>
      <c r="G77" s="1">
        <v>21.0</v>
      </c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</row>
    <row r="78" ht="12.75" customHeight="1">
      <c r="A78" s="1" t="s">
        <v>100</v>
      </c>
      <c r="B78" s="1" t="s">
        <v>34</v>
      </c>
      <c r="C78" s="1" t="s">
        <v>27</v>
      </c>
      <c r="D78" s="1">
        <v>1.0</v>
      </c>
      <c r="E78" s="1">
        <v>1.0</v>
      </c>
      <c r="F78" s="1">
        <v>1394.4</v>
      </c>
      <c r="G78" s="1">
        <v>29.0</v>
      </c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</row>
    <row r="79" ht="12.75" customHeight="1">
      <c r="A79" s="1" t="s">
        <v>108</v>
      </c>
      <c r="B79" s="1" t="s">
        <v>44</v>
      </c>
      <c r="C79" s="1" t="s">
        <v>27</v>
      </c>
      <c r="D79" s="1">
        <v>1.0</v>
      </c>
      <c r="E79" s="1">
        <v>1.0</v>
      </c>
      <c r="F79" s="1">
        <v>1700.0</v>
      </c>
      <c r="G79" s="1">
        <v>32.0</v>
      </c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</row>
    <row r="80" ht="12.75" customHeight="1">
      <c r="A80" s="1" t="s">
        <v>86</v>
      </c>
      <c r="B80" s="1" t="s">
        <v>73</v>
      </c>
      <c r="C80" s="1" t="s">
        <v>112</v>
      </c>
      <c r="D80" s="1">
        <v>1.0</v>
      </c>
      <c r="E80" s="1">
        <v>0.0</v>
      </c>
      <c r="F80" s="9">
        <f>4239.5+8-4+8</f>
        <v>4251.5</v>
      </c>
      <c r="G80" s="1">
        <v>10.0</v>
      </c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</row>
    <row r="81" ht="12.75" customHeight="1">
      <c r="A81" s="1" t="s">
        <v>93</v>
      </c>
      <c r="B81" s="1" t="s">
        <v>69</v>
      </c>
      <c r="C81" s="1" t="s">
        <v>112</v>
      </c>
      <c r="D81" s="1">
        <v>1.0</v>
      </c>
      <c r="E81" s="1">
        <v>0.0</v>
      </c>
      <c r="F81" s="9">
        <f>4314.9+8-4+8</f>
        <v>4326.9</v>
      </c>
      <c r="G81" s="1">
        <v>21.0</v>
      </c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</row>
    <row r="82" ht="12.75" customHeight="1">
      <c r="A82" s="1" t="s">
        <v>101</v>
      </c>
      <c r="B82" s="1" t="s">
        <v>34</v>
      </c>
      <c r="C82" s="1" t="s">
        <v>112</v>
      </c>
      <c r="D82" s="1">
        <v>1.0</v>
      </c>
      <c r="E82" s="1">
        <v>0.0</v>
      </c>
      <c r="F82" s="9">
        <f>3483.9-4-4</f>
        <v>3475.9</v>
      </c>
      <c r="G82" s="1">
        <v>32.0</v>
      </c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</row>
    <row r="83" ht="12.75" customHeight="1">
      <c r="A83" s="1" t="s">
        <v>113</v>
      </c>
      <c r="B83" s="1" t="s">
        <v>64</v>
      </c>
      <c r="C83" s="1" t="s">
        <v>65</v>
      </c>
      <c r="D83" s="1">
        <v>0.0</v>
      </c>
      <c r="E83" s="1">
        <v>1.0</v>
      </c>
      <c r="F83" s="1">
        <v>1231.9</v>
      </c>
      <c r="G83" s="1">
        <v>3.0</v>
      </c>
      <c r="H83" s="1"/>
      <c r="I83" s="1" t="s">
        <v>113</v>
      </c>
      <c r="J83" s="1" t="s">
        <v>85</v>
      </c>
      <c r="K83" s="1" t="s">
        <v>86</v>
      </c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</row>
    <row r="84" ht="12.75" customHeight="1">
      <c r="A84" s="1" t="s">
        <v>114</v>
      </c>
      <c r="B84" s="1" t="s">
        <v>64</v>
      </c>
      <c r="C84" s="1" t="s">
        <v>65</v>
      </c>
      <c r="D84" s="1">
        <v>0.0</v>
      </c>
      <c r="E84" s="1">
        <v>1.0</v>
      </c>
      <c r="F84" s="1">
        <v>1137.3</v>
      </c>
      <c r="G84" s="1">
        <v>5.0</v>
      </c>
      <c r="H84" s="1"/>
      <c r="I84" s="1" t="s">
        <v>114</v>
      </c>
      <c r="J84" s="1" t="s">
        <v>85</v>
      </c>
      <c r="K84" s="1" t="s">
        <v>86</v>
      </c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</row>
    <row r="85" ht="12.75" customHeight="1">
      <c r="A85" s="1" t="s">
        <v>115</v>
      </c>
      <c r="B85" s="1" t="s">
        <v>64</v>
      </c>
      <c r="C85" s="1" t="s">
        <v>65</v>
      </c>
      <c r="D85" s="1">
        <v>0.0</v>
      </c>
      <c r="E85" s="1">
        <v>1.0</v>
      </c>
      <c r="F85" s="1">
        <v>1159.0</v>
      </c>
      <c r="G85" s="1">
        <v>8.0</v>
      </c>
      <c r="H85" s="1"/>
      <c r="I85" s="1" t="s">
        <v>115</v>
      </c>
      <c r="J85" s="1" t="s">
        <v>89</v>
      </c>
      <c r="K85" s="1" t="s">
        <v>86</v>
      </c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</row>
    <row r="86" ht="12.75" customHeight="1">
      <c r="A86" s="1" t="s">
        <v>116</v>
      </c>
      <c r="B86" s="1" t="s">
        <v>64</v>
      </c>
      <c r="C86" s="1" t="s">
        <v>65</v>
      </c>
      <c r="D86" s="1">
        <v>0.0</v>
      </c>
      <c r="E86" s="1">
        <v>1.0</v>
      </c>
      <c r="F86" s="1">
        <v>1167.8</v>
      </c>
      <c r="G86" s="1">
        <v>10.0</v>
      </c>
      <c r="H86" s="1"/>
      <c r="I86" s="1" t="s">
        <v>116</v>
      </c>
      <c r="J86" s="1" t="s">
        <v>89</v>
      </c>
      <c r="K86" s="1" t="s">
        <v>86</v>
      </c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</row>
    <row r="87" ht="12.75" customHeight="1">
      <c r="A87" s="1" t="s">
        <v>117</v>
      </c>
      <c r="B87" s="1" t="s">
        <v>64</v>
      </c>
      <c r="C87" s="1" t="s">
        <v>65</v>
      </c>
      <c r="D87" s="1">
        <v>0.0</v>
      </c>
      <c r="E87" s="1">
        <v>1.0</v>
      </c>
      <c r="F87" s="1">
        <v>1072.4</v>
      </c>
      <c r="G87" s="1">
        <v>14.0</v>
      </c>
      <c r="H87" s="1"/>
      <c r="I87" s="1" t="s">
        <v>117</v>
      </c>
      <c r="J87" s="1" t="s">
        <v>92</v>
      </c>
      <c r="K87" s="1" t="s">
        <v>93</v>
      </c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</row>
    <row r="88" ht="12.75" customHeight="1">
      <c r="A88" s="1" t="s">
        <v>118</v>
      </c>
      <c r="B88" s="1" t="s">
        <v>64</v>
      </c>
      <c r="C88" s="1" t="s">
        <v>65</v>
      </c>
      <c r="D88" s="1">
        <v>0.0</v>
      </c>
      <c r="E88" s="1">
        <v>1.0</v>
      </c>
      <c r="F88" s="1">
        <v>958.1</v>
      </c>
      <c r="G88" s="1">
        <v>16.0</v>
      </c>
      <c r="H88" s="1"/>
      <c r="I88" s="1" t="s">
        <v>118</v>
      </c>
      <c r="J88" s="1" t="s">
        <v>92</v>
      </c>
      <c r="K88" s="1" t="s">
        <v>93</v>
      </c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</row>
    <row r="89" ht="12.75" customHeight="1">
      <c r="A89" s="1" t="s">
        <v>119</v>
      </c>
      <c r="B89" s="1" t="s">
        <v>64</v>
      </c>
      <c r="C89" s="1" t="s">
        <v>65</v>
      </c>
      <c r="D89" s="1">
        <v>0.0</v>
      </c>
      <c r="E89" s="1">
        <v>1.0</v>
      </c>
      <c r="F89" s="1">
        <v>965.5</v>
      </c>
      <c r="G89" s="1">
        <v>19.0</v>
      </c>
      <c r="H89" s="1"/>
      <c r="I89" s="1" t="s">
        <v>119</v>
      </c>
      <c r="J89" s="1" t="s">
        <v>96</v>
      </c>
      <c r="K89" s="1" t="s">
        <v>93</v>
      </c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</row>
    <row r="90" ht="12.75" customHeight="1">
      <c r="A90" s="1" t="s">
        <v>120</v>
      </c>
      <c r="B90" s="1" t="s">
        <v>64</v>
      </c>
      <c r="C90" s="1" t="s">
        <v>65</v>
      </c>
      <c r="D90" s="1">
        <v>0.0</v>
      </c>
      <c r="E90" s="1">
        <v>1.0</v>
      </c>
      <c r="F90" s="1">
        <v>950.4</v>
      </c>
      <c r="G90" s="1">
        <v>21.0</v>
      </c>
      <c r="H90" s="1"/>
      <c r="I90" s="1" t="s">
        <v>120</v>
      </c>
      <c r="J90" s="1" t="s">
        <v>96</v>
      </c>
      <c r="K90" s="1" t="s">
        <v>93</v>
      </c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</row>
    <row r="91" ht="12.75" customHeight="1">
      <c r="A91" s="1" t="s">
        <v>121</v>
      </c>
      <c r="B91" s="1" t="s">
        <v>64</v>
      </c>
      <c r="C91" s="1" t="s">
        <v>65</v>
      </c>
      <c r="D91" s="1">
        <v>0.0</v>
      </c>
      <c r="E91" s="1">
        <v>0.0</v>
      </c>
      <c r="F91" s="1">
        <v>752.3</v>
      </c>
      <c r="G91" s="1">
        <v>3.0</v>
      </c>
      <c r="H91" s="1"/>
      <c r="I91" s="1" t="s">
        <v>121</v>
      </c>
      <c r="J91" s="1" t="s">
        <v>122</v>
      </c>
      <c r="K91" s="1" t="s">
        <v>123</v>
      </c>
      <c r="L91" s="1" t="s">
        <v>124</v>
      </c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</row>
    <row r="92" ht="12.75" customHeight="1">
      <c r="A92" s="1" t="s">
        <v>125</v>
      </c>
      <c r="B92" s="1" t="s">
        <v>64</v>
      </c>
      <c r="C92" s="1" t="s">
        <v>65</v>
      </c>
      <c r="D92" s="1">
        <v>0.0</v>
      </c>
      <c r="E92" s="1">
        <v>0.0</v>
      </c>
      <c r="F92" s="1">
        <v>424.7</v>
      </c>
      <c r="G92" s="1">
        <v>5.0</v>
      </c>
      <c r="H92" s="1"/>
      <c r="I92" s="1" t="s">
        <v>125</v>
      </c>
      <c r="J92" s="1" t="s">
        <v>122</v>
      </c>
      <c r="K92" s="1" t="s">
        <v>123</v>
      </c>
      <c r="L92" s="1" t="s">
        <v>124</v>
      </c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</row>
    <row r="93" ht="12.75" customHeight="1">
      <c r="A93" s="1" t="s">
        <v>126</v>
      </c>
      <c r="B93" s="1" t="s">
        <v>64</v>
      </c>
      <c r="C93" s="1" t="s">
        <v>65</v>
      </c>
      <c r="D93" s="1">
        <v>0.0</v>
      </c>
      <c r="E93" s="1">
        <v>0.0</v>
      </c>
      <c r="F93" s="1">
        <v>637.0</v>
      </c>
      <c r="G93" s="1">
        <v>8.0</v>
      </c>
      <c r="H93" s="1"/>
      <c r="I93" s="1" t="s">
        <v>126</v>
      </c>
      <c r="J93" s="1" t="s">
        <v>127</v>
      </c>
      <c r="K93" s="1" t="s">
        <v>123</v>
      </c>
      <c r="L93" s="1" t="s">
        <v>124</v>
      </c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</row>
    <row r="94" ht="12.75" customHeight="1">
      <c r="A94" s="1" t="s">
        <v>128</v>
      </c>
      <c r="B94" s="1" t="s">
        <v>64</v>
      </c>
      <c r="C94" s="1" t="s">
        <v>65</v>
      </c>
      <c r="D94" s="1">
        <v>0.0</v>
      </c>
      <c r="E94" s="1">
        <v>0.0</v>
      </c>
      <c r="F94" s="1">
        <v>586.3</v>
      </c>
      <c r="G94" s="1">
        <v>11.0</v>
      </c>
      <c r="H94" s="1"/>
      <c r="I94" s="1" t="s">
        <v>128</v>
      </c>
      <c r="J94" s="1" t="s">
        <v>127</v>
      </c>
      <c r="K94" s="1" t="s">
        <v>123</v>
      </c>
      <c r="L94" s="1" t="s">
        <v>124</v>
      </c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</row>
    <row r="95" ht="12.75" customHeight="1">
      <c r="A95" s="1" t="s">
        <v>129</v>
      </c>
      <c r="B95" s="1" t="s">
        <v>64</v>
      </c>
      <c r="C95" s="1" t="s">
        <v>65</v>
      </c>
      <c r="D95" s="1">
        <v>0.0</v>
      </c>
      <c r="E95" s="1">
        <v>0.0</v>
      </c>
      <c r="F95" s="1">
        <v>615.9</v>
      </c>
      <c r="G95" s="1">
        <v>15.0</v>
      </c>
      <c r="H95" s="1"/>
      <c r="I95" s="1" t="s">
        <v>129</v>
      </c>
      <c r="J95" s="1" t="s">
        <v>130</v>
      </c>
      <c r="K95" s="1" t="s">
        <v>131</v>
      </c>
      <c r="L95" s="1" t="s">
        <v>124</v>
      </c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</row>
    <row r="96" ht="12.75" customHeight="1">
      <c r="A96" s="1" t="s">
        <v>132</v>
      </c>
      <c r="B96" s="1" t="s">
        <v>64</v>
      </c>
      <c r="C96" s="1" t="s">
        <v>65</v>
      </c>
      <c r="D96" s="1">
        <v>0.0</v>
      </c>
      <c r="E96" s="1">
        <v>0.0</v>
      </c>
      <c r="F96" s="1">
        <v>498.5</v>
      </c>
      <c r="G96" s="1">
        <v>17.0</v>
      </c>
      <c r="H96" s="1"/>
      <c r="I96" s="1" t="s">
        <v>132</v>
      </c>
      <c r="J96" s="1" t="s">
        <v>130</v>
      </c>
      <c r="K96" s="1" t="s">
        <v>131</v>
      </c>
      <c r="L96" s="1" t="s">
        <v>124</v>
      </c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</row>
    <row r="97" ht="12.75" customHeight="1">
      <c r="A97" s="1" t="s">
        <v>133</v>
      </c>
      <c r="B97" s="1" t="s">
        <v>64</v>
      </c>
      <c r="C97" s="1" t="s">
        <v>65</v>
      </c>
      <c r="D97" s="1">
        <v>0.0</v>
      </c>
      <c r="E97" s="1">
        <v>0.0</v>
      </c>
      <c r="F97" s="1">
        <v>513.0</v>
      </c>
      <c r="G97" s="1">
        <v>20.0</v>
      </c>
      <c r="H97" s="1"/>
      <c r="I97" s="1" t="s">
        <v>133</v>
      </c>
      <c r="J97" s="1" t="s">
        <v>134</v>
      </c>
      <c r="K97" s="1" t="s">
        <v>131</v>
      </c>
      <c r="L97" s="1" t="s">
        <v>124</v>
      </c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</row>
    <row r="98" ht="12.75" customHeight="1">
      <c r="A98" s="1" t="s">
        <v>135</v>
      </c>
      <c r="B98" s="1" t="s">
        <v>64</v>
      </c>
      <c r="C98" s="1" t="s">
        <v>65</v>
      </c>
      <c r="D98" s="1">
        <v>0.0</v>
      </c>
      <c r="E98" s="1">
        <v>0.0</v>
      </c>
      <c r="F98" s="1">
        <v>529.8</v>
      </c>
      <c r="G98" s="1">
        <v>23.0</v>
      </c>
      <c r="H98" s="1"/>
      <c r="I98" s="1" t="s">
        <v>135</v>
      </c>
      <c r="J98" s="1" t="s">
        <v>134</v>
      </c>
      <c r="K98" s="1" t="s">
        <v>131</v>
      </c>
      <c r="L98" s="1" t="s">
        <v>124</v>
      </c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</row>
    <row r="99" ht="12.75" customHeight="1">
      <c r="A99" s="1" t="s">
        <v>136</v>
      </c>
      <c r="B99" s="1" t="s">
        <v>64</v>
      </c>
      <c r="C99" s="1" t="s">
        <v>65</v>
      </c>
      <c r="D99" s="1">
        <v>0.0</v>
      </c>
      <c r="E99" s="1">
        <v>0.0</v>
      </c>
      <c r="F99" s="1">
        <v>539.2</v>
      </c>
      <c r="G99" s="1">
        <v>26.0</v>
      </c>
      <c r="H99" s="1"/>
      <c r="I99" s="1" t="s">
        <v>136</v>
      </c>
      <c r="J99" s="1" t="s">
        <v>137</v>
      </c>
      <c r="K99" s="1" t="s">
        <v>138</v>
      </c>
      <c r="L99" s="1" t="s">
        <v>124</v>
      </c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</row>
    <row r="100" ht="12.75" customHeight="1">
      <c r="A100" s="1" t="s">
        <v>139</v>
      </c>
      <c r="B100" s="1" t="s">
        <v>64</v>
      </c>
      <c r="C100" s="1" t="s">
        <v>65</v>
      </c>
      <c r="D100" s="1">
        <v>0.0</v>
      </c>
      <c r="E100" s="1">
        <v>0.0</v>
      </c>
      <c r="F100" s="1">
        <v>556.1</v>
      </c>
      <c r="G100" s="1">
        <v>29.0</v>
      </c>
      <c r="H100" s="1"/>
      <c r="I100" s="1" t="s">
        <v>139</v>
      </c>
      <c r="J100" s="1" t="s">
        <v>137</v>
      </c>
      <c r="K100" s="1" t="s">
        <v>138</v>
      </c>
      <c r="L100" s="1" t="s">
        <v>124</v>
      </c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</row>
    <row r="101" ht="12.75" customHeight="1">
      <c r="A101" s="1" t="s">
        <v>140</v>
      </c>
      <c r="B101" s="1" t="s">
        <v>64</v>
      </c>
      <c r="C101" s="1" t="s">
        <v>65</v>
      </c>
      <c r="D101" s="1">
        <v>0.0</v>
      </c>
      <c r="E101" s="1">
        <v>0.0</v>
      </c>
      <c r="F101" s="1">
        <v>337.2</v>
      </c>
      <c r="G101" s="1">
        <v>32.0</v>
      </c>
      <c r="H101" s="1"/>
      <c r="I101" s="1" t="s">
        <v>140</v>
      </c>
      <c r="J101" s="1" t="s">
        <v>141</v>
      </c>
      <c r="K101" s="1" t="s">
        <v>138</v>
      </c>
      <c r="L101" s="1" t="s">
        <v>124</v>
      </c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</row>
    <row r="102" ht="12.75" customHeight="1">
      <c r="A102" s="1" t="s">
        <v>142</v>
      </c>
      <c r="B102" s="1" t="s">
        <v>64</v>
      </c>
      <c r="C102" s="1" t="s">
        <v>65</v>
      </c>
      <c r="D102" s="1">
        <v>0.0</v>
      </c>
      <c r="E102" s="1">
        <v>0.0</v>
      </c>
      <c r="F102" s="1">
        <v>494.5</v>
      </c>
      <c r="G102" s="1">
        <v>34.0</v>
      </c>
      <c r="H102" s="1"/>
      <c r="I102" s="1" t="s">
        <v>142</v>
      </c>
      <c r="J102" s="1" t="s">
        <v>141</v>
      </c>
      <c r="K102" s="1" t="s">
        <v>138</v>
      </c>
      <c r="L102" s="1" t="s">
        <v>124</v>
      </c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</row>
    <row r="103" ht="12.75" customHeight="1">
      <c r="A103" s="1" t="s">
        <v>122</v>
      </c>
      <c r="B103" s="1" t="s">
        <v>44</v>
      </c>
      <c r="C103" s="1" t="s">
        <v>27</v>
      </c>
      <c r="D103" s="1">
        <v>0.0</v>
      </c>
      <c r="E103" s="1">
        <v>0.0</v>
      </c>
      <c r="F103" s="1">
        <v>1202.1</v>
      </c>
      <c r="G103" s="1">
        <v>5.0</v>
      </c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</row>
    <row r="104" ht="12.75" customHeight="1">
      <c r="A104" s="1" t="s">
        <v>127</v>
      </c>
      <c r="B104" s="1" t="s">
        <v>44</v>
      </c>
      <c r="C104" s="1" t="s">
        <v>27</v>
      </c>
      <c r="D104" s="1">
        <v>0.0</v>
      </c>
      <c r="E104" s="1">
        <v>0.0</v>
      </c>
      <c r="F104" s="1">
        <v>749.2</v>
      </c>
      <c r="G104" s="1">
        <v>11.0</v>
      </c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</row>
    <row r="105" ht="12.75" customHeight="1">
      <c r="A105" s="1" t="s">
        <v>130</v>
      </c>
      <c r="B105" s="1" t="s">
        <v>44</v>
      </c>
      <c r="C105" s="1" t="s">
        <v>27</v>
      </c>
      <c r="D105" s="1">
        <v>0.0</v>
      </c>
      <c r="E105" s="1">
        <v>0.0</v>
      </c>
      <c r="F105" s="1">
        <v>994.9</v>
      </c>
      <c r="G105" s="1">
        <v>17.0</v>
      </c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</row>
    <row r="106" ht="12.75" customHeight="1">
      <c r="A106" s="1" t="s">
        <v>134</v>
      </c>
      <c r="B106" s="1" t="s">
        <v>44</v>
      </c>
      <c r="C106" s="1" t="s">
        <v>27</v>
      </c>
      <c r="D106" s="1">
        <v>0.0</v>
      </c>
      <c r="E106" s="1">
        <v>0.0</v>
      </c>
      <c r="F106" s="1">
        <v>874.1</v>
      </c>
      <c r="G106" s="1">
        <v>23.0</v>
      </c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</row>
    <row r="107" ht="12.75" customHeight="1">
      <c r="A107" s="1" t="s">
        <v>137</v>
      </c>
      <c r="B107" s="1" t="s">
        <v>44</v>
      </c>
      <c r="C107" s="1" t="s">
        <v>27</v>
      </c>
      <c r="D107" s="1">
        <v>0.0</v>
      </c>
      <c r="E107" s="1">
        <v>0.0</v>
      </c>
      <c r="F107" s="1">
        <v>667.3</v>
      </c>
      <c r="G107" s="1">
        <v>29.0</v>
      </c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</row>
    <row r="108" ht="12.75" customHeight="1">
      <c r="A108" s="1" t="s">
        <v>141</v>
      </c>
      <c r="B108" s="1" t="s">
        <v>44</v>
      </c>
      <c r="C108" s="1" t="s">
        <v>27</v>
      </c>
      <c r="D108" s="1">
        <v>0.0</v>
      </c>
      <c r="E108" s="1">
        <v>0.0</v>
      </c>
      <c r="F108" s="11">
        <f>881.3+9</f>
        <v>890.3</v>
      </c>
      <c r="G108" s="1">
        <v>34.0</v>
      </c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</row>
    <row r="109" ht="12.75" customHeight="1">
      <c r="A109" s="1" t="s">
        <v>123</v>
      </c>
      <c r="B109" s="1" t="s">
        <v>44</v>
      </c>
      <c r="C109" s="1" t="s">
        <v>27</v>
      </c>
      <c r="D109" s="1">
        <v>0.0</v>
      </c>
      <c r="E109" s="1">
        <v>0.0</v>
      </c>
      <c r="F109" s="11">
        <f>2951.3+9</f>
        <v>2960.3</v>
      </c>
      <c r="G109" s="1">
        <v>11.0</v>
      </c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</row>
    <row r="110" ht="12.75" customHeight="1">
      <c r="A110" s="1" t="s">
        <v>131</v>
      </c>
      <c r="B110" s="1" t="s">
        <v>44</v>
      </c>
      <c r="C110" s="1" t="s">
        <v>27</v>
      </c>
      <c r="D110" s="1">
        <v>0.0</v>
      </c>
      <c r="E110" s="1">
        <v>0.0</v>
      </c>
      <c r="F110" s="11">
        <f>2393.5-14</f>
        <v>2379.5</v>
      </c>
      <c r="G110" s="1">
        <v>23.0</v>
      </c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</row>
    <row r="111" ht="12.75" customHeight="1">
      <c r="A111" s="1" t="s">
        <v>138</v>
      </c>
      <c r="B111" s="1" t="s">
        <v>44</v>
      </c>
      <c r="C111" s="1" t="s">
        <v>27</v>
      </c>
      <c r="D111" s="1">
        <v>0.0</v>
      </c>
      <c r="E111" s="1">
        <v>0.0</v>
      </c>
      <c r="F111" s="1">
        <v>2420.0</v>
      </c>
      <c r="G111" s="1">
        <v>34.0</v>
      </c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</row>
    <row r="112" ht="12.75" customHeight="1">
      <c r="A112" s="1" t="s">
        <v>124</v>
      </c>
      <c r="B112" s="1" t="s">
        <v>143</v>
      </c>
      <c r="C112" s="1" t="s">
        <v>144</v>
      </c>
      <c r="D112" s="1">
        <v>0.0</v>
      </c>
      <c r="E112" s="1">
        <v>0.0</v>
      </c>
      <c r="F112" s="9">
        <f>2588.5+40</f>
        <v>2628.5</v>
      </c>
      <c r="G112" s="1">
        <v>34.0</v>
      </c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</row>
    <row r="113" ht="12.75" customHeight="1"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</row>
    <row r="114" ht="12.75" customHeight="1"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</row>
    <row r="115" ht="12.75" customHeight="1"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</row>
    <row r="116" ht="12.75" customHeight="1"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</row>
    <row r="117" ht="12.75" customHeight="1"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</row>
    <row r="118" ht="12.75" customHeight="1"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</row>
    <row r="119" ht="12.75" customHeight="1"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</row>
    <row r="120" ht="12.75" customHeight="1"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</row>
    <row r="121" ht="12.75" customHeight="1"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</row>
    <row r="122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</row>
    <row r="123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</row>
    <row r="124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</row>
    <row r="125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</row>
    <row r="1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</row>
    <row r="127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</row>
    <row r="128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</row>
    <row r="129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</row>
    <row r="130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</row>
    <row r="131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</row>
    <row r="132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</row>
    <row r="133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</row>
    <row r="134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</row>
    <row r="135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</row>
    <row r="13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</row>
    <row r="137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</row>
    <row r="138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</row>
    <row r="139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</row>
    <row r="140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</row>
    <row r="141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</row>
    <row r="142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</row>
    <row r="143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</row>
    <row r="144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</row>
    <row r="145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</row>
    <row r="14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</row>
    <row r="147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</row>
    <row r="148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</row>
    <row r="149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</row>
    <row r="150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</row>
    <row r="151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</row>
    <row r="152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</row>
    <row r="153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</row>
    <row r="154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</row>
    <row r="155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</row>
    <row r="15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</row>
    <row r="157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</row>
    <row r="158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</row>
    <row r="159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</row>
    <row r="160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</row>
    <row r="161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</row>
    <row r="162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</row>
    <row r="163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</row>
    <row r="164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</row>
    <row r="165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</row>
    <row r="16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</row>
    <row r="167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</row>
    <row r="168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</row>
    <row r="169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</row>
    <row r="170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</row>
    <row r="171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</row>
    <row r="172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</row>
    <row r="173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</row>
    <row r="174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</row>
    <row r="175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</row>
    <row r="17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</row>
    <row r="177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</row>
    <row r="178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</row>
    <row r="179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</row>
    <row r="180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</row>
    <row r="181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</row>
    <row r="182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</row>
    <row r="183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</row>
    <row r="184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</row>
    <row r="185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</row>
    <row r="18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</row>
    <row r="187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</row>
    <row r="188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</row>
    <row r="189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</row>
    <row r="190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</row>
    <row r="191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</row>
    <row r="192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</row>
    <row r="193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</row>
    <row r="194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</row>
    <row r="195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</row>
    <row r="19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</row>
    <row r="197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</row>
    <row r="198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</row>
    <row r="199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</row>
    <row r="200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</row>
    <row r="201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</row>
    <row r="202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</row>
    <row r="203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</row>
    <row r="204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</row>
    <row r="205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</row>
    <row r="20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</row>
    <row r="207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</row>
    <row r="208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</row>
    <row r="209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</row>
    <row r="210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</row>
    <row r="211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</row>
    <row r="212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</row>
    <row r="213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</row>
    <row r="214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</row>
    <row r="215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</row>
    <row r="21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</row>
    <row r="217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</row>
    <row r="218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</row>
    <row r="219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</row>
    <row r="220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</row>
    <row r="221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</row>
    <row r="222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</row>
    <row r="223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</row>
    <row r="224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</row>
    <row r="225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</row>
    <row r="2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</row>
    <row r="227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</row>
    <row r="228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</row>
    <row r="229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</row>
    <row r="230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</row>
    <row r="231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</row>
    <row r="232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</row>
    <row r="233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</row>
    <row r="234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</row>
    <row r="235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</row>
    <row r="23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</row>
    <row r="237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</row>
    <row r="238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</row>
    <row r="239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</row>
    <row r="240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</row>
    <row r="241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</row>
    <row r="242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</row>
    <row r="243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</row>
    <row r="244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</row>
    <row r="245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</row>
    <row r="24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</row>
    <row r="247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</row>
    <row r="248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</row>
    <row r="249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</row>
    <row r="250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</row>
    <row r="251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</row>
    <row r="252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</row>
    <row r="253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</row>
    <row r="254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</row>
    <row r="255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</row>
    <row r="25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</row>
    <row r="257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</row>
    <row r="258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</row>
    <row r="259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</row>
    <row r="260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</row>
    <row r="261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</row>
    <row r="262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</row>
    <row r="263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</row>
    <row r="264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</row>
    <row r="265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</row>
    <row r="26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</row>
    <row r="267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</row>
    <row r="268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</row>
    <row r="269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</row>
    <row r="270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</row>
    <row r="271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</row>
    <row r="272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</row>
    <row r="273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</row>
    <row r="274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</row>
    <row r="275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</row>
    <row r="27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</row>
    <row r="277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</row>
    <row r="278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</row>
    <row r="279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</row>
    <row r="280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</row>
    <row r="281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</row>
    <row r="282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</row>
    <row r="283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</row>
    <row r="284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</row>
    <row r="285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</row>
    <row r="28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</row>
    <row r="287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</row>
    <row r="288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</row>
    <row r="289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</row>
    <row r="290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</row>
    <row r="291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</row>
    <row r="292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</row>
    <row r="293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</row>
    <row r="294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</row>
    <row r="295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</row>
    <row r="29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</row>
    <row r="297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</row>
    <row r="298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</row>
    <row r="299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</row>
    <row r="300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</row>
    <row r="301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</row>
    <row r="302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</row>
    <row r="303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</row>
    <row r="304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</row>
    <row r="305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</row>
    <row r="30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</row>
    <row r="307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</row>
    <row r="308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</row>
    <row r="309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</row>
    <row r="310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</row>
    <row r="311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</row>
    <row r="312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</row>
    <row r="313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</row>
    <row r="314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</row>
    <row r="315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</row>
    <row r="31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</row>
    <row r="317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</row>
    <row r="318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</row>
    <row r="319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</row>
    <row r="320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</row>
    <row r="321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</row>
    <row r="322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</row>
    <row r="323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</row>
    <row r="324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</row>
    <row r="325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</row>
    <row r="3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</row>
    <row r="327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</row>
    <row r="328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</row>
    <row r="329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</row>
    <row r="330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</row>
    <row r="331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</row>
    <row r="332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</row>
    <row r="333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</row>
    <row r="334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</row>
    <row r="335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</row>
    <row r="33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</row>
    <row r="337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</row>
    <row r="338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</row>
    <row r="339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</row>
    <row r="340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</row>
    <row r="341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</row>
    <row r="342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</row>
    <row r="343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</row>
    <row r="344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</row>
    <row r="345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</row>
    <row r="34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</row>
    <row r="347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</row>
    <row r="348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</row>
    <row r="349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</row>
    <row r="350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</row>
    <row r="351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</row>
    <row r="352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</row>
    <row r="353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</row>
    <row r="354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</row>
    <row r="355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</row>
    <row r="35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</row>
    <row r="357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</row>
    <row r="358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</row>
    <row r="359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</row>
    <row r="360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</row>
    <row r="361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</row>
    <row r="362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</row>
    <row r="363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</row>
    <row r="364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</row>
    <row r="365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</row>
    <row r="366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</row>
    <row r="367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</row>
    <row r="368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</row>
    <row r="369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</row>
    <row r="370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</row>
    <row r="371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</row>
    <row r="372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</row>
    <row r="373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</row>
    <row r="374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</row>
    <row r="375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</row>
    <row r="376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</row>
    <row r="377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</row>
    <row r="378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</row>
    <row r="379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</row>
    <row r="380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</row>
    <row r="381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</row>
    <row r="382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</row>
    <row r="383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</row>
    <row r="384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</row>
    <row r="385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</row>
    <row r="386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</row>
    <row r="387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</row>
    <row r="388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</row>
    <row r="389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</row>
    <row r="390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</row>
    <row r="391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</row>
    <row r="392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</row>
    <row r="393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</row>
    <row r="394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</row>
    <row r="395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</row>
    <row r="396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</row>
    <row r="397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</row>
    <row r="398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</row>
    <row r="399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</row>
    <row r="400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</row>
    <row r="401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</row>
    <row r="402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</row>
    <row r="403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</row>
    <row r="404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</row>
    <row r="405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</row>
    <row r="406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</row>
    <row r="407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</row>
    <row r="408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</row>
    <row r="409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</row>
    <row r="410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</row>
    <row r="411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</row>
    <row r="412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</row>
    <row r="413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</row>
    <row r="414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</row>
    <row r="415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</row>
    <row r="416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</row>
    <row r="417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</row>
    <row r="418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</row>
    <row r="419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</row>
    <row r="420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</row>
    <row r="421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</row>
    <row r="422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</row>
    <row r="423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</row>
    <row r="424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</row>
    <row r="425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</row>
    <row r="426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</row>
    <row r="427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</row>
    <row r="428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</row>
    <row r="429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</row>
    <row r="430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</row>
    <row r="431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</row>
    <row r="432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</row>
    <row r="433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</row>
    <row r="434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</row>
    <row r="435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</row>
    <row r="436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</row>
    <row r="437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</row>
    <row r="438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</row>
    <row r="439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</row>
    <row r="440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</row>
    <row r="441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</row>
    <row r="442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</row>
    <row r="443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</row>
    <row r="444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</row>
    <row r="445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</row>
    <row r="446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</row>
    <row r="447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</row>
    <row r="448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</row>
    <row r="449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</row>
    <row r="450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</row>
    <row r="451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</row>
    <row r="452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</row>
    <row r="453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</row>
    <row r="454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</row>
    <row r="455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</row>
    <row r="456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</row>
    <row r="457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</row>
    <row r="458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</row>
    <row r="459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</row>
    <row r="460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</row>
    <row r="461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</row>
    <row r="462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</row>
    <row r="463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</row>
    <row r="464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</row>
    <row r="465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</row>
    <row r="466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</row>
    <row r="467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</row>
    <row r="468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</row>
    <row r="469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</row>
    <row r="470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</row>
    <row r="471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</row>
    <row r="472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</row>
    <row r="473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</row>
    <row r="474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</row>
    <row r="475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</row>
    <row r="476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</row>
    <row r="477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</row>
    <row r="478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</row>
    <row r="479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</row>
    <row r="480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</row>
    <row r="481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</row>
    <row r="482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</row>
    <row r="483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</row>
    <row r="484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</row>
    <row r="485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</row>
    <row r="486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</row>
    <row r="487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</row>
    <row r="488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</row>
    <row r="489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</row>
    <row r="490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</row>
    <row r="491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</row>
    <row r="492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</row>
    <row r="493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</row>
    <row r="494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</row>
    <row r="495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</row>
    <row r="496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</row>
    <row r="497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</row>
    <row r="498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</row>
    <row r="499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</row>
    <row r="500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</row>
    <row r="501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</row>
    <row r="502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</row>
    <row r="503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</row>
    <row r="504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</row>
    <row r="505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</row>
    <row r="506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</row>
    <row r="507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</row>
    <row r="508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</row>
    <row r="509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</row>
    <row r="510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</row>
    <row r="511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</row>
    <row r="512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</row>
    <row r="513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</row>
    <row r="514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</row>
    <row r="515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</row>
    <row r="516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</row>
    <row r="517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</row>
    <row r="518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</row>
    <row r="519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</row>
    <row r="520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</row>
    <row r="521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</row>
    <row r="522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</row>
    <row r="523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</row>
    <row r="524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</row>
    <row r="525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</row>
    <row r="526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</row>
    <row r="527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</row>
    <row r="528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</row>
    <row r="529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</row>
    <row r="530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</row>
    <row r="531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</row>
    <row r="532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</row>
    <row r="533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</row>
    <row r="534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</row>
    <row r="535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</row>
    <row r="536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</row>
    <row r="537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</row>
    <row r="538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</row>
    <row r="539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</row>
    <row r="540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</row>
    <row r="541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</row>
    <row r="542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</row>
    <row r="543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</row>
    <row r="544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</row>
    <row r="545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</row>
    <row r="546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</row>
    <row r="547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</row>
    <row r="548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</row>
    <row r="549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</row>
    <row r="550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</row>
    <row r="551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</row>
    <row r="552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</row>
    <row r="553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</row>
    <row r="554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</row>
    <row r="555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</row>
    <row r="556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</row>
    <row r="557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</row>
    <row r="558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</row>
    <row r="559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</row>
    <row r="560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</row>
    <row r="561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</row>
    <row r="562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</row>
    <row r="563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</row>
    <row r="564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</row>
    <row r="565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</row>
    <row r="566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</row>
    <row r="567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</row>
    <row r="568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</row>
    <row r="569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</row>
    <row r="570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</row>
    <row r="571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</row>
    <row r="572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</row>
    <row r="573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</row>
    <row r="574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</row>
    <row r="575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</row>
    <row r="576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</row>
    <row r="577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</row>
    <row r="578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</row>
    <row r="579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</row>
    <row r="580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</row>
    <row r="581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</row>
    <row r="582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</row>
    <row r="583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</row>
    <row r="584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</row>
    <row r="585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</row>
    <row r="586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</row>
    <row r="587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</row>
    <row r="588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</row>
    <row r="589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</row>
    <row r="590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</row>
    <row r="591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</row>
    <row r="592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</row>
    <row r="593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</row>
    <row r="594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</row>
    <row r="595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</row>
    <row r="596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</row>
    <row r="597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</row>
    <row r="598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</row>
    <row r="599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</row>
    <row r="600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</row>
    <row r="601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</row>
    <row r="602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</row>
    <row r="603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</row>
    <row r="604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</row>
    <row r="605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</row>
    <row r="606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</row>
    <row r="607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</row>
    <row r="608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</row>
    <row r="609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</row>
    <row r="610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</row>
    <row r="611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</row>
    <row r="612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</row>
    <row r="613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</row>
    <row r="614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</row>
    <row r="615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</row>
    <row r="616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</row>
    <row r="617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</row>
    <row r="618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</row>
    <row r="619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</row>
    <row r="620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</row>
    <row r="621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</row>
    <row r="622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</row>
    <row r="623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</row>
    <row r="624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</row>
    <row r="625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</row>
    <row r="626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</row>
    <row r="627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</row>
    <row r="628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</row>
    <row r="629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</row>
    <row r="630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</row>
    <row r="631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</row>
    <row r="632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</row>
    <row r="633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</row>
    <row r="634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</row>
    <row r="635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</row>
    <row r="636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</row>
    <row r="637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</row>
    <row r="638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</row>
    <row r="639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</row>
    <row r="640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</row>
    <row r="641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</row>
    <row r="642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</row>
    <row r="643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</row>
    <row r="644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</row>
    <row r="645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</row>
    <row r="646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</row>
    <row r="647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</row>
    <row r="648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</row>
    <row r="649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</row>
    <row r="650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</row>
    <row r="651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</row>
    <row r="652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</row>
    <row r="653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</row>
    <row r="654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</row>
    <row r="655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</row>
    <row r="656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</row>
    <row r="657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</row>
    <row r="658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</row>
    <row r="659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</row>
    <row r="660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</row>
    <row r="661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</row>
    <row r="662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</row>
    <row r="663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</row>
    <row r="664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</row>
    <row r="665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</row>
    <row r="666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</row>
    <row r="667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</row>
    <row r="668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</row>
    <row r="669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</row>
    <row r="670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</row>
    <row r="671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</row>
    <row r="672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</row>
    <row r="673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</row>
    <row r="674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</row>
    <row r="675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</row>
    <row r="676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</row>
    <row r="677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</row>
    <row r="678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</row>
    <row r="679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</row>
    <row r="680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</row>
    <row r="681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</row>
    <row r="682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</row>
    <row r="683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</row>
    <row r="684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</row>
    <row r="685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</row>
    <row r="686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</row>
    <row r="687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</row>
    <row r="688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</row>
    <row r="689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</row>
    <row r="690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</row>
    <row r="691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</row>
    <row r="692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</row>
    <row r="693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</row>
    <row r="694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</row>
    <row r="695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</row>
    <row r="696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</row>
    <row r="697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</row>
    <row r="698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</row>
    <row r="699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</row>
    <row r="700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</row>
    <row r="701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</row>
    <row r="702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</row>
    <row r="703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</row>
    <row r="704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</row>
    <row r="705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</row>
    <row r="706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</row>
    <row r="707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</row>
    <row r="708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</row>
    <row r="709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</row>
    <row r="710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</row>
    <row r="711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</row>
    <row r="712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</row>
    <row r="713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</row>
    <row r="714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</row>
    <row r="715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</row>
    <row r="716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</row>
    <row r="717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</row>
    <row r="718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</row>
    <row r="719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</row>
    <row r="720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</row>
    <row r="721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</row>
    <row r="722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</row>
    <row r="723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</row>
    <row r="724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</row>
    <row r="725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</row>
    <row r="726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</row>
    <row r="727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</row>
    <row r="728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</row>
    <row r="729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</row>
    <row r="730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</row>
    <row r="731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</row>
    <row r="732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</row>
    <row r="733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</row>
    <row r="734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</row>
    <row r="735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</row>
    <row r="736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</row>
    <row r="737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</row>
    <row r="738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</row>
    <row r="739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</row>
    <row r="740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</row>
    <row r="741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</row>
    <row r="742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</row>
    <row r="743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</row>
    <row r="744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</row>
    <row r="745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</row>
    <row r="746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</row>
    <row r="747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</row>
    <row r="748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</row>
    <row r="749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</row>
    <row r="750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</row>
    <row r="751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</row>
    <row r="752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</row>
    <row r="753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</row>
    <row r="754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</row>
    <row r="755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</row>
    <row r="756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</row>
    <row r="757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</row>
    <row r="758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</row>
    <row r="759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</row>
    <row r="760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</row>
    <row r="761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</row>
    <row r="762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</row>
    <row r="763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</row>
    <row r="764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</row>
    <row r="765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</row>
    <row r="766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</row>
    <row r="767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</row>
    <row r="768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</row>
    <row r="769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</row>
    <row r="770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</row>
    <row r="771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</row>
    <row r="772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</row>
    <row r="773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</row>
    <row r="774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</row>
    <row r="775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</row>
    <row r="776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</row>
    <row r="777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</row>
    <row r="778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</row>
    <row r="779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</row>
    <row r="780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</row>
    <row r="781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</row>
    <row r="782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</row>
    <row r="783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</row>
    <row r="784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</row>
    <row r="785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</row>
    <row r="786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</row>
    <row r="787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</row>
    <row r="788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</row>
    <row r="789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</row>
    <row r="790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</row>
    <row r="791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</row>
    <row r="792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</row>
    <row r="793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</row>
    <row r="794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</row>
    <row r="795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</row>
    <row r="796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</row>
    <row r="797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</row>
    <row r="798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</row>
    <row r="799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</row>
    <row r="800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</row>
    <row r="801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</row>
    <row r="802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</row>
    <row r="803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</row>
    <row r="804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</row>
    <row r="805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</row>
    <row r="806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</row>
    <row r="807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</row>
    <row r="808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</row>
    <row r="809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</row>
    <row r="810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</row>
    <row r="811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</row>
    <row r="812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</row>
    <row r="813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</row>
    <row r="814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</row>
    <row r="815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</row>
    <row r="816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</row>
    <row r="817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</row>
    <row r="818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</row>
    <row r="819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</row>
    <row r="820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</row>
    <row r="821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</row>
    <row r="822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</row>
    <row r="823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</row>
    <row r="824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</row>
    <row r="825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</row>
    <row r="826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</row>
    <row r="827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</row>
    <row r="828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</row>
    <row r="829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</row>
    <row r="830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</row>
    <row r="831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</row>
    <row r="832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</row>
    <row r="833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</row>
    <row r="834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</row>
    <row r="835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</row>
    <row r="836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</row>
    <row r="837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</row>
    <row r="838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</row>
    <row r="839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</row>
    <row r="840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</row>
    <row r="841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</row>
    <row r="842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</row>
    <row r="843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</row>
    <row r="844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</row>
    <row r="845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</row>
    <row r="846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</row>
    <row r="847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</row>
    <row r="848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</row>
    <row r="849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</row>
    <row r="850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</row>
    <row r="851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</row>
    <row r="852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</row>
    <row r="853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</row>
    <row r="854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</row>
    <row r="855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</row>
    <row r="856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</row>
    <row r="857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</row>
    <row r="858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</row>
    <row r="859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</row>
    <row r="860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</row>
    <row r="861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</row>
    <row r="862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</row>
    <row r="863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</row>
    <row r="864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</row>
    <row r="865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</row>
    <row r="866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</row>
    <row r="867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</row>
    <row r="868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</row>
    <row r="869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</row>
    <row r="870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</row>
    <row r="871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</row>
    <row r="872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</row>
    <row r="873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</row>
    <row r="874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</row>
    <row r="875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</row>
    <row r="876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</row>
    <row r="877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</row>
    <row r="878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</row>
    <row r="879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</row>
    <row r="880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</row>
    <row r="881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</row>
    <row r="882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</row>
    <row r="883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</row>
    <row r="884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</row>
    <row r="885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</row>
    <row r="886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</row>
    <row r="887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</row>
    <row r="888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</row>
    <row r="889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</row>
    <row r="890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</row>
    <row r="891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</row>
    <row r="892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</row>
    <row r="893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</row>
    <row r="894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</row>
    <row r="895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</row>
    <row r="896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</row>
    <row r="897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</row>
    <row r="898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</row>
    <row r="899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</row>
    <row r="900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</row>
    <row r="901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</row>
    <row r="902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</row>
    <row r="903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</row>
    <row r="904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</row>
    <row r="905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</row>
    <row r="906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</row>
    <row r="907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</row>
    <row r="908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</row>
    <row r="909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</row>
    <row r="910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</row>
    <row r="911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</row>
    <row r="912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</row>
    <row r="913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</row>
    <row r="914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</row>
    <row r="915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</row>
    <row r="916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</row>
    <row r="917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</row>
    <row r="918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</row>
    <row r="919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</row>
    <row r="920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</row>
    <row r="921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</row>
    <row r="922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</row>
    <row r="923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</row>
    <row r="924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</row>
    <row r="925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</row>
    <row r="926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</row>
    <row r="927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</row>
    <row r="928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</row>
    <row r="929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</row>
    <row r="930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</row>
    <row r="931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</row>
    <row r="932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</row>
    <row r="933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</row>
    <row r="934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</row>
    <row r="935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</row>
    <row r="936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</row>
    <row r="937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</row>
    <row r="938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</row>
    <row r="939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</row>
    <row r="940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</row>
    <row r="941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</row>
    <row r="942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</row>
    <row r="943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</row>
    <row r="944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</row>
    <row r="945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</row>
    <row r="946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</row>
    <row r="947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</row>
    <row r="948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</row>
    <row r="949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</row>
    <row r="950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</row>
    <row r="951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</row>
    <row r="952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</row>
    <row r="953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</row>
    <row r="954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</row>
    <row r="955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</row>
    <row r="956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</row>
    <row r="957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</row>
    <row r="958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</row>
    <row r="959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</row>
    <row r="960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</row>
    <row r="961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</row>
    <row r="962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</row>
    <row r="963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</row>
    <row r="964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</row>
    <row r="965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</row>
    <row r="966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</row>
    <row r="967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</row>
    <row r="968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</row>
    <row r="969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</row>
    <row r="970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</row>
    <row r="971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</row>
    <row r="972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</row>
    <row r="973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</row>
    <row r="974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</row>
    <row r="975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</row>
    <row r="976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</row>
    <row r="977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</row>
    <row r="978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</row>
    <row r="979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</row>
    <row r="980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</row>
    <row r="981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</row>
    <row r="982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</row>
    <row r="983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</row>
    <row r="984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</row>
    <row r="985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</row>
    <row r="986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</row>
    <row r="987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</row>
    <row r="988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</row>
    <row r="989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</row>
    <row r="990" ht="12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</row>
    <row r="991" ht="12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</row>
    <row r="992" ht="12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</row>
    <row r="993" ht="12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</row>
    <row r="994" ht="12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</row>
    <row r="995" ht="12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</row>
    <row r="996" ht="12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</row>
    <row r="997" ht="12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</row>
    <row r="998" ht="12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</row>
    <row r="999" ht="12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</row>
    <row r="1000" ht="12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</row>
  </sheetData>
  <printOptions/>
  <pageMargins bottom="1.05277777777778" footer="0.0" header="0.0" left="0.7875" right="0.7875" top="1.05277777777778"/>
  <pageSetup paperSize="9" orientation="portrait"/>
  <headerFooter>
    <oddHeader>&amp;C&amp;A</oddHeader>
    <oddFooter>&amp;CPage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9.88"/>
    <col customWidth="1" min="2" max="26" width="11.5"/>
  </cols>
  <sheetData>
    <row r="1" ht="12.75" customHeight="1">
      <c r="A1" s="31" t="s">
        <v>145</v>
      </c>
    </row>
    <row r="2" ht="12.75" customHeight="1">
      <c r="A2" s="31" t="s">
        <v>146</v>
      </c>
      <c r="B2" s="31" t="s">
        <v>147</v>
      </c>
      <c r="C2" s="32">
        <v>45743.0</v>
      </c>
    </row>
    <row r="3" ht="12.75" customHeight="1">
      <c r="A3" s="31" t="s">
        <v>148</v>
      </c>
      <c r="B3" s="31" t="s">
        <v>149</v>
      </c>
    </row>
    <row r="4" ht="12.75" customHeight="1">
      <c r="A4" s="31" t="s">
        <v>150</v>
      </c>
      <c r="B4" s="31" t="s">
        <v>151</v>
      </c>
    </row>
    <row r="5" ht="12.75" customHeight="1">
      <c r="A5" s="31" t="s">
        <v>152</v>
      </c>
      <c r="B5" s="31" t="s">
        <v>153</v>
      </c>
    </row>
    <row r="6" ht="12.75" customHeight="1">
      <c r="A6" s="31" t="s">
        <v>154</v>
      </c>
      <c r="B6" s="31" t="s">
        <v>153</v>
      </c>
    </row>
    <row r="7" ht="12.75" customHeight="1">
      <c r="A7" s="31" t="s">
        <v>155</v>
      </c>
    </row>
    <row r="8" ht="12.75" customHeight="1">
      <c r="A8" s="31" t="s">
        <v>156</v>
      </c>
    </row>
    <row r="9" ht="12.75" customHeight="1">
      <c r="A9" s="31" t="s">
        <v>157</v>
      </c>
      <c r="B9" s="31" t="s">
        <v>147</v>
      </c>
      <c r="C9" s="33">
        <v>45756.0</v>
      </c>
    </row>
    <row r="10" ht="12.75" customHeight="1">
      <c r="A10" s="31" t="s">
        <v>158</v>
      </c>
    </row>
    <row r="11" ht="12.75" customHeight="1">
      <c r="A11" s="31" t="s">
        <v>159</v>
      </c>
      <c r="B11" s="31" t="s">
        <v>160</v>
      </c>
    </row>
    <row r="12" ht="12.75" customHeight="1">
      <c r="A12" s="31" t="s">
        <v>161</v>
      </c>
    </row>
    <row r="13" ht="12.75" customHeight="1">
      <c r="A13" s="31" t="s">
        <v>162</v>
      </c>
      <c r="B13" s="31" t="s">
        <v>147</v>
      </c>
      <c r="C13" s="33">
        <v>45790.0</v>
      </c>
    </row>
    <row r="14" ht="12.75" customHeight="1">
      <c r="A14" s="31" t="s">
        <v>141</v>
      </c>
      <c r="B14" s="31">
        <v>9.0</v>
      </c>
    </row>
    <row r="15" ht="12.75" customHeight="1">
      <c r="A15" s="31" t="s">
        <v>123</v>
      </c>
      <c r="B15" s="31">
        <v>9.0</v>
      </c>
    </row>
    <row r="16" ht="12.75" customHeight="1">
      <c r="A16" s="31" t="s">
        <v>131</v>
      </c>
      <c r="B16" s="31">
        <v>-14.0</v>
      </c>
    </row>
    <row r="17" ht="12.75" customHeight="1">
      <c r="A17" s="34" t="s">
        <v>163</v>
      </c>
    </row>
    <row r="18" ht="12.75" customHeight="1">
      <c r="A18" s="34" t="s">
        <v>164</v>
      </c>
      <c r="B18" s="34" t="s">
        <v>165</v>
      </c>
      <c r="C18" s="35">
        <v>45806.0</v>
      </c>
    </row>
    <row r="19" ht="12.75" customHeight="1">
      <c r="A19" s="34" t="s">
        <v>166</v>
      </c>
      <c r="B19" s="34" t="s">
        <v>167</v>
      </c>
    </row>
    <row r="20" ht="12.75" customHeight="1">
      <c r="A20" s="34" t="s">
        <v>168</v>
      </c>
      <c r="B20" s="34" t="s">
        <v>169</v>
      </c>
    </row>
    <row r="21" ht="12.75" customHeight="1">
      <c r="A21" s="34" t="s">
        <v>170</v>
      </c>
      <c r="B21" s="34" t="s">
        <v>171</v>
      </c>
    </row>
    <row r="22" ht="12.75" customHeight="1">
      <c r="A22" s="34" t="s">
        <v>172</v>
      </c>
    </row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1.05277777777778" footer="0.0" header="0.0" left="0.7875" right="0.7875" top="1.05277777777778"/>
  <pageSetup paperSize="9" orientation="portrait"/>
  <headerFooter>
    <oddHeader>&amp;C&amp;A</oddHeader>
    <oddFooter>&amp;CPage &amp;P</oddFooter>
  </headerFooter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2025-03-27T17:03:43Z</dcterms:created>
</cp:coreProperties>
</file>