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4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ne_lengths" sheetId="1" state="visible" r:id="rId2"/>
    <sheet name="rev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<sst xmlns="http://schemas.openxmlformats.org/spreadsheetml/2006/main" count="665" uniqueCount="179">
  <si>
    <t xml:space="preserve">BGD</t>
  </si>
  <si>
    <t xml:space="preserve">Line Tables</t>
  </si>
  <si>
    <t xml:space="preserve">Loops on BR3 BR4 CR1 CR2 </t>
  </si>
  <si>
    <t xml:space="preserve">Line sheet for Aerodynamics</t>
  </si>
  <si>
    <t xml:space="preserve">Line ID</t>
  </si>
  <si>
    <t xml:space="preserve">Material</t>
  </si>
  <si>
    <t xml:space="preserve">Line Color</t>
  </si>
  <si>
    <t xml:space="preserve">Upper Splice Insert</t>
  </si>
  <si>
    <t xml:space="preserve"> Lower Splice Insert</t>
  </si>
  <si>
    <t xml:space="preserve"> Length production at 5daN</t>
  </si>
  <si>
    <t xml:space="preserve"> Rib Position</t>
  </si>
  <si>
    <t xml:space="preserve">check Table</t>
  </si>
  <si>
    <t xml:space="preserve">Base3V4XS_rev11</t>
  </si>
  <si>
    <t xml:space="preserve">Compensation for tabs knots loops and inserts is already accounted for.</t>
  </si>
  <si>
    <t xml:space="preserve"> Notes : </t>
  </si>
  <si>
    <t xml:space="preserve">Top</t>
  </si>
  <si>
    <t xml:space="preserve">Middle</t>
  </si>
  <si>
    <t xml:space="preserve">Riser</t>
  </si>
  <si>
    <t xml:space="preserve">A</t>
  </si>
  <si>
    <t xml:space="preserve">B</t>
  </si>
  <si>
    <t xml:space="preserve">C</t>
  </si>
  <si>
    <t xml:space="preserve">D</t>
  </si>
  <si>
    <t xml:space="preserve">K</t>
  </si>
  <si>
    <t xml:space="preserve">a1</t>
  </si>
  <si>
    <t xml:space="preserve">8001U-090</t>
  </si>
  <si>
    <t xml:space="preserve">Red</t>
  </si>
  <si>
    <t xml:space="preserve">AM1</t>
  </si>
  <si>
    <t xml:space="preserve">AR1</t>
  </si>
  <si>
    <t xml:space="preserve">a2</t>
  </si>
  <si>
    <t xml:space="preserve">a3</t>
  </si>
  <si>
    <t xml:space="preserve">AM2</t>
  </si>
  <si>
    <t xml:space="preserve">a4</t>
  </si>
  <si>
    <t xml:space="preserve">a5</t>
  </si>
  <si>
    <t xml:space="preserve">AM3</t>
  </si>
  <si>
    <t xml:space="preserve">AR2</t>
  </si>
  <si>
    <t xml:space="preserve">a6</t>
  </si>
  <si>
    <t xml:space="preserve">8001U-070</t>
  </si>
  <si>
    <t xml:space="preserve">a7</t>
  </si>
  <si>
    <t xml:space="preserve">AM4</t>
  </si>
  <si>
    <t xml:space="preserve">a8</t>
  </si>
  <si>
    <t xml:space="preserve">8001U-050</t>
  </si>
  <si>
    <t xml:space="preserve">a9</t>
  </si>
  <si>
    <t xml:space="preserve">AM5</t>
  </si>
  <si>
    <t xml:space="preserve">AMU1</t>
  </si>
  <si>
    <t xml:space="preserve">AR3</t>
  </si>
  <si>
    <t xml:space="preserve">a10</t>
  </si>
  <si>
    <t xml:space="preserve">a11</t>
  </si>
  <si>
    <t xml:space="preserve">AM6</t>
  </si>
  <si>
    <t xml:space="preserve">a12</t>
  </si>
  <si>
    <t xml:space="preserve">a13</t>
  </si>
  <si>
    <t xml:space="preserve">AM7</t>
  </si>
  <si>
    <t xml:space="preserve">a14</t>
  </si>
  <si>
    <t xml:space="preserve">a15</t>
  </si>
  <si>
    <t xml:space="preserve">AM8</t>
  </si>
  <si>
    <t xml:space="preserve">BML2</t>
  </si>
  <si>
    <t xml:space="preserve">BR4</t>
  </si>
  <si>
    <t xml:space="preserve">a16</t>
  </si>
  <si>
    <t xml:space="preserve">8001U-190</t>
  </si>
  <si>
    <t xml:space="preserve">Manual checksheet rev11</t>
  </si>
  <si>
    <t xml:space="preserve">8001U-130</t>
  </si>
  <si>
    <t xml:space="preserve">For service centers, pilots, when the glider has been flown</t>
  </si>
  <si>
    <t xml:space="preserve">8001U-280</t>
  </si>
  <si>
    <t xml:space="preserve">8001U-230</t>
  </si>
  <si>
    <t xml:space="preserve">b1</t>
  </si>
  <si>
    <t xml:space="preserve">BM1</t>
  </si>
  <si>
    <t xml:space="preserve">BR1</t>
  </si>
  <si>
    <t xml:space="preserve">b2</t>
  </si>
  <si>
    <t xml:space="preserve">b3</t>
  </si>
  <si>
    <t xml:space="preserve">BM2</t>
  </si>
  <si>
    <t xml:space="preserve">b4</t>
  </si>
  <si>
    <t xml:space="preserve">b5</t>
  </si>
  <si>
    <t xml:space="preserve">BM3</t>
  </si>
  <si>
    <t xml:space="preserve">BR2</t>
  </si>
  <si>
    <t xml:space="preserve">b6</t>
  </si>
  <si>
    <t xml:space="preserve">b7</t>
  </si>
  <si>
    <t xml:space="preserve">BM4</t>
  </si>
  <si>
    <t xml:space="preserve">b8</t>
  </si>
  <si>
    <t xml:space="preserve">b9</t>
  </si>
  <si>
    <t xml:space="preserve">BMU1</t>
  </si>
  <si>
    <t xml:space="preserve">BM5</t>
  </si>
  <si>
    <t xml:space="preserve">BML1</t>
  </si>
  <si>
    <t xml:space="preserve">BR3</t>
  </si>
  <si>
    <t xml:space="preserve">b10</t>
  </si>
  <si>
    <t xml:space="preserve">b11</t>
  </si>
  <si>
    <t xml:space="preserve">BMU2</t>
  </si>
  <si>
    <t xml:space="preserve">BM6</t>
  </si>
  <si>
    <t xml:space="preserve">b12</t>
  </si>
  <si>
    <t xml:space="preserve">b13</t>
  </si>
  <si>
    <t xml:space="preserve">BMU3</t>
  </si>
  <si>
    <t xml:space="preserve">BM7</t>
  </si>
  <si>
    <t xml:space="preserve">b14</t>
  </si>
  <si>
    <t xml:space="preserve">BMU4</t>
  </si>
  <si>
    <t xml:space="preserve">b15</t>
  </si>
  <si>
    <t xml:space="preserve">BM8</t>
  </si>
  <si>
    <t xml:space="preserve">b16</t>
  </si>
  <si>
    <t xml:space="preserve">8001U-120</t>
  </si>
  <si>
    <t xml:space="preserve">Blue</t>
  </si>
  <si>
    <t xml:space="preserve">Orange</t>
  </si>
  <si>
    <t xml:space="preserve">PPSL120</t>
  </si>
  <si>
    <t xml:space="preserve">Green</t>
  </si>
  <si>
    <t xml:space="preserve">c1</t>
  </si>
  <si>
    <t xml:space="preserve">CM1</t>
  </si>
  <si>
    <t xml:space="preserve">CR1</t>
  </si>
  <si>
    <t xml:space="preserve">c2</t>
  </si>
  <si>
    <t xml:space="preserve">c3</t>
  </si>
  <si>
    <t xml:space="preserve">CM2</t>
  </si>
  <si>
    <t xml:space="preserve">c4</t>
  </si>
  <si>
    <t xml:space="preserve">c5</t>
  </si>
  <si>
    <t xml:space="preserve">CM3</t>
  </si>
  <si>
    <t xml:space="preserve">CR2</t>
  </si>
  <si>
    <t xml:space="preserve">c6</t>
  </si>
  <si>
    <t xml:space="preserve">c7</t>
  </si>
  <si>
    <t xml:space="preserve">CM4</t>
  </si>
  <si>
    <t xml:space="preserve">c8</t>
  </si>
  <si>
    <t xml:space="preserve">c9</t>
  </si>
  <si>
    <t xml:space="preserve">CMU1</t>
  </si>
  <si>
    <t xml:space="preserve">c10</t>
  </si>
  <si>
    <t xml:space="preserve">c11</t>
  </si>
  <si>
    <t xml:space="preserve">CMU2</t>
  </si>
  <si>
    <t xml:space="preserve">c12</t>
  </si>
  <si>
    <t xml:space="preserve">c13</t>
  </si>
  <si>
    <t xml:space="preserve">c14</t>
  </si>
  <si>
    <t xml:space="preserve">c15</t>
  </si>
  <si>
    <t xml:space="preserve">CM7</t>
  </si>
  <si>
    <t xml:space="preserve">c16</t>
  </si>
  <si>
    <t xml:space="preserve">d1</t>
  </si>
  <si>
    <t xml:space="preserve">DM1</t>
  </si>
  <si>
    <t xml:space="preserve">d2</t>
  </si>
  <si>
    <t xml:space="preserve">d3</t>
  </si>
  <si>
    <t xml:space="preserve">DM2</t>
  </si>
  <si>
    <t xml:space="preserve">d4</t>
  </si>
  <si>
    <t xml:space="preserve">d5</t>
  </si>
  <si>
    <t xml:space="preserve">DM3</t>
  </si>
  <si>
    <t xml:space="preserve">d6</t>
  </si>
  <si>
    <t xml:space="preserve">d7</t>
  </si>
  <si>
    <t xml:space="preserve">DM4</t>
  </si>
  <si>
    <t xml:space="preserve">d8</t>
  </si>
  <si>
    <t xml:space="preserve">k1</t>
  </si>
  <si>
    <t xml:space="preserve">KM1</t>
  </si>
  <si>
    <t xml:space="preserve">KR1</t>
  </si>
  <si>
    <t xml:space="preserve">KL1</t>
  </si>
  <si>
    <t xml:space="preserve">k2</t>
  </si>
  <si>
    <t xml:space="preserve">k3</t>
  </si>
  <si>
    <t xml:space="preserve">KM2</t>
  </si>
  <si>
    <t xml:space="preserve">k4</t>
  </si>
  <si>
    <t xml:space="preserve">k5</t>
  </si>
  <si>
    <t xml:space="preserve">KM3</t>
  </si>
  <si>
    <t xml:space="preserve">KR2</t>
  </si>
  <si>
    <t xml:space="preserve">k6</t>
  </si>
  <si>
    <t xml:space="preserve">k7</t>
  </si>
  <si>
    <t xml:space="preserve">KM4</t>
  </si>
  <si>
    <t xml:space="preserve">k8</t>
  </si>
  <si>
    <t xml:space="preserve">k9</t>
  </si>
  <si>
    <t xml:space="preserve">KM5</t>
  </si>
  <si>
    <t xml:space="preserve">KR3</t>
  </si>
  <si>
    <t xml:space="preserve">k10</t>
  </si>
  <si>
    <t xml:space="preserve">k11</t>
  </si>
  <si>
    <t xml:space="preserve">KM6</t>
  </si>
  <si>
    <t xml:space="preserve">k12</t>
  </si>
  <si>
    <t xml:space="preserve">k13</t>
  </si>
  <si>
    <t xml:space="preserve">DSL350</t>
  </si>
  <si>
    <t xml:space="preserve">Yellow</t>
  </si>
  <si>
    <t xml:space="preserve">rev9</t>
  </si>
  <si>
    <t xml:space="preserve">TL</t>
  </si>
  <si>
    <t xml:space="preserve">changes made before certification </t>
  </si>
  <si>
    <t xml:space="preserve">CMU1,2 +15mm</t>
  </si>
  <si>
    <t xml:space="preserve">KL1 -130mm</t>
  </si>
  <si>
    <t xml:space="preserve">17/12/2024</t>
  </si>
  <si>
    <t xml:space="preserve">rev10</t>
  </si>
  <si>
    <t xml:space="preserve">LB</t>
  </si>
  <si>
    <r>
      <rPr>
        <sz val="11"/>
        <color rgb="FF000000"/>
        <rFont val="Aptos Narrow"/>
        <family val="2"/>
        <charset val="1"/>
      </rPr>
      <t xml:space="preserve">changes after 1</t>
    </r>
    <r>
      <rPr>
        <vertAlign val="superscript"/>
        <sz val="11"/>
        <color rgb="FF000000"/>
        <rFont val="Aptos Narrow"/>
        <family val="2"/>
        <charset val="1"/>
      </rPr>
      <t xml:space="preserve">st</t>
    </r>
    <r>
      <rPr>
        <sz val="11"/>
        <color rgb="FF000000"/>
        <rFont val="Aptos Narrow"/>
        <family val="2"/>
        <charset val="1"/>
      </rPr>
      <t xml:space="preserve"> prod</t>
    </r>
  </si>
  <si>
    <t xml:space="preserve">BR1 -8mm</t>
  </si>
  <si>
    <t xml:space="preserve">BR2 -6mm</t>
  </si>
  <si>
    <t xml:space="preserve">CR1 +8mm</t>
  </si>
  <si>
    <t xml:space="preserve">CR2 +8mm</t>
  </si>
  <si>
    <t xml:space="preserve">29/01/2025</t>
  </si>
  <si>
    <t xml:space="preserve">rev11</t>
  </si>
  <si>
    <t xml:space="preserve">add loop on BR3 so extend BR3 by 8mm</t>
  </si>
  <si>
    <t xml:space="preserve">BR3 +8mm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</si>
</sst>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General"/>
    <numFmt numFmtId="167" formatCode="m/d/yyyy"/>
  </numFmts>
  <fonts count="9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1"/>
      <color rgb="FFC9211E"/>
      <name val="Aptos Narrow"/>
      <family val="2"/>
      <charset val="1"/>
    </font>
    <font>
      <sz val="11"/>
      <color rgb="FFFF0000"/>
      <name val="Aptos Narrow"/>
      <family val="2"/>
      <charset val="1"/>
    </font>
    <font>
      <sz val="9"/>
      <color rgb="FF000000"/>
      <name val="Arial"/>
      <family val="2"/>
      <charset val="1"/>
    </font>
    <font>
      <vertAlign val="superscript"/>
      <sz val="11"/>
      <color rgb="FF000000"/>
      <name val="Aptos Narrow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472680</xdr:colOff>
      <xdr:row>37</xdr:row>
      <xdr:rowOff>72000</xdr:rowOff>
    </xdr:from>
    <xdr:to>
      <xdr:col>28</xdr:col>
      <xdr:colOff>606240</xdr:colOff>
      <xdr:row>58</xdr:row>
      <xdr:rowOff>82800</xdr:rowOff>
    </xdr:to>
    <xdr:pic>
      <xdr:nvPicPr>
        <xdr:cNvPr id="0" name="Picture 1" descr="A diagram of lines and numbers&#10;&#10;Description automatically generated"/>
        <xdr:cNvPicPr/>
      </xdr:nvPicPr>
      <xdr:blipFill>
        <a:blip r:embed="rId1"/>
        <a:stretch/>
      </xdr:blipFill>
      <xdr:spPr>
        <a:xfrm>
          <a:off x="19956240" y="6633000"/>
          <a:ext cx="8487720" cy="39045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I259"/>
  <sheetViews>
    <sheetView showFormulas="false" showGridLines="true" showRowColHeaders="true" showZeros="true" rightToLeft="false" tabSelected="true" showOutlineSymbols="true" defaultGridColor="true" view="normal" topLeftCell="L34" colorId="64" zoomScale="100" zoomScaleNormal="100" zoomScalePageLayoutView="100" workbookViewId="0">
      <selection pane="topLeft" activeCell="V66" activeCellId="0" sqref="V66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4.71"/>
    <col collapsed="false" customWidth="true" hidden="false" outlineLevel="0" max="2" min="2" style="0" width="13.71"/>
    <col collapsed="false" customWidth="true" hidden="false" outlineLevel="0" max="3" min="3" style="0" width="12.85"/>
    <col collapsed="false" customWidth="true" hidden="false" outlineLevel="0" max="4" min="4" style="0" width="20.83"/>
    <col collapsed="false" customWidth="true" hidden="false" outlineLevel="0" max="5" min="5" style="0" width="21.28"/>
    <col collapsed="false" customWidth="true" hidden="false" outlineLevel="0" max="6" min="6" style="0" width="24"/>
    <col collapsed="false" customWidth="true" hidden="false" outlineLevel="0" max="14" min="14" style="0" width="18.43"/>
    <col collapsed="false" customWidth="true" hidden="false" outlineLevel="0" max="15" min="15" style="0" width="16.43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0" t="s">
        <v>1</v>
      </c>
    </row>
    <row r="3" customFormat="false" ht="15" hidden="false" customHeight="false" outlineLevel="0" collapsed="false">
      <c r="A3" s="0" t="s">
        <v>2</v>
      </c>
    </row>
    <row r="4" customFormat="false" ht="15" hidden="false" customHeight="false" outlineLevel="0" collapsed="false">
      <c r="A4" s="0" t="s">
        <v>3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customFormat="false" ht="13.8" hidden="false" customHeight="false" outlineLevel="0" collapsed="false">
      <c r="N5" s="0" t="s">
        <v>0</v>
      </c>
      <c r="T5" s="1"/>
      <c r="AA5" s="1"/>
      <c r="AB5" s="1"/>
      <c r="AC5" s="1"/>
      <c r="AD5" s="1"/>
      <c r="AE5" s="1"/>
      <c r="AF5" s="1"/>
      <c r="AG5" s="1"/>
      <c r="AH5" s="1"/>
    </row>
    <row r="6" customFormat="false" ht="13.8" hidden="false" customHeight="false" outlineLevel="0" collapsed="false">
      <c r="A6" s="0" t="s">
        <v>4</v>
      </c>
      <c r="B6" s="0" t="s">
        <v>5</v>
      </c>
      <c r="C6" s="0" t="s">
        <v>6</v>
      </c>
      <c r="D6" s="0" t="s">
        <v>7</v>
      </c>
      <c r="E6" s="0" t="s">
        <v>8</v>
      </c>
      <c r="F6" s="0" t="s">
        <v>9</v>
      </c>
      <c r="G6" s="0" t="s">
        <v>10</v>
      </c>
      <c r="N6" s="0" t="s">
        <v>11</v>
      </c>
      <c r="O6" s="0" t="s">
        <v>12</v>
      </c>
      <c r="T6" s="1"/>
      <c r="AA6" s="1"/>
      <c r="AB6" s="1"/>
      <c r="AC6" s="1"/>
      <c r="AD6" s="1"/>
      <c r="AE6" s="1"/>
      <c r="AF6" s="1"/>
      <c r="AG6" s="1"/>
      <c r="AH6" s="1"/>
    </row>
    <row r="7" customFormat="false" ht="13.8" hidden="false" customHeight="false" outlineLevel="0" collapsed="false">
      <c r="A7" s="0" t="s">
        <v>13</v>
      </c>
      <c r="N7" s="0" t="s">
        <v>14</v>
      </c>
      <c r="T7" s="1"/>
      <c r="AA7" s="1"/>
      <c r="AB7" s="1"/>
      <c r="AC7" s="1"/>
      <c r="AD7" s="1"/>
      <c r="AE7" s="1"/>
      <c r="AF7" s="1"/>
      <c r="AG7" s="1"/>
      <c r="AH7" s="1"/>
    </row>
    <row r="8" customFormat="false" ht="13.8" hidden="false" customHeight="false" outlineLevel="0" collapsed="false">
      <c r="I8" s="0" t="s">
        <v>15</v>
      </c>
      <c r="J8" s="0" t="s">
        <v>16</v>
      </c>
      <c r="K8" s="0" t="s">
        <v>17</v>
      </c>
      <c r="O8" s="0" t="s">
        <v>18</v>
      </c>
      <c r="P8" s="0" t="s">
        <v>19</v>
      </c>
      <c r="Q8" s="0" t="s">
        <v>20</v>
      </c>
      <c r="R8" s="0" t="s">
        <v>21</v>
      </c>
      <c r="S8" s="0" t="s">
        <v>22</v>
      </c>
      <c r="T8" s="1"/>
      <c r="AA8" s="1"/>
      <c r="AB8" s="1"/>
      <c r="AC8" s="1"/>
      <c r="AD8" s="1"/>
      <c r="AE8" s="1"/>
      <c r="AF8" s="1"/>
      <c r="AG8" s="1"/>
      <c r="AH8" s="1"/>
    </row>
    <row r="9" customFormat="false" ht="13.8" hidden="false" customHeight="false" outlineLevel="0" collapsed="false">
      <c r="A9" s="0" t="s">
        <v>23</v>
      </c>
      <c r="B9" s="0" t="s">
        <v>24</v>
      </c>
      <c r="C9" s="0" t="s">
        <v>25</v>
      </c>
      <c r="D9" s="0" t="n">
        <v>0</v>
      </c>
      <c r="E9" s="0" t="n">
        <v>1</v>
      </c>
      <c r="F9" s="0" t="n">
        <v>312.4</v>
      </c>
      <c r="G9" s="0" t="n">
        <v>2</v>
      </c>
      <c r="I9" s="0" t="s">
        <v>23</v>
      </c>
      <c r="J9" s="0" t="s">
        <v>26</v>
      </c>
      <c r="K9" s="0" t="s">
        <v>27</v>
      </c>
      <c r="N9" s="0" t="n">
        <v>1</v>
      </c>
      <c r="O9" s="0" t="n">
        <v>6337.8</v>
      </c>
      <c r="P9" s="0" t="n">
        <v>6186.1</v>
      </c>
      <c r="Q9" s="0" t="n">
        <v>6325</v>
      </c>
      <c r="R9" s="0" t="n">
        <v>6437.9</v>
      </c>
      <c r="S9" s="0" t="n">
        <v>6685.4</v>
      </c>
      <c r="T9" s="1"/>
      <c r="AA9" s="1"/>
      <c r="AB9" s="1"/>
      <c r="AC9" s="1"/>
      <c r="AD9" s="1"/>
      <c r="AE9" s="1"/>
      <c r="AF9" s="1"/>
      <c r="AG9" s="1"/>
      <c r="AH9" s="1"/>
    </row>
    <row r="10" customFormat="false" ht="13.8" hidden="false" customHeight="false" outlineLevel="0" collapsed="false">
      <c r="A10" s="0" t="s">
        <v>28</v>
      </c>
      <c r="B10" s="0" t="s">
        <v>24</v>
      </c>
      <c r="C10" s="0" t="s">
        <v>25</v>
      </c>
      <c r="D10" s="0" t="n">
        <v>0</v>
      </c>
      <c r="E10" s="0" t="n">
        <v>1</v>
      </c>
      <c r="F10" s="0" t="n">
        <v>249.7</v>
      </c>
      <c r="G10" s="0" t="n">
        <v>3</v>
      </c>
      <c r="I10" s="0" t="s">
        <v>28</v>
      </c>
      <c r="J10" s="0" t="s">
        <v>26</v>
      </c>
      <c r="K10" s="0" t="s">
        <v>27</v>
      </c>
      <c r="N10" s="0" t="n">
        <v>2</v>
      </c>
      <c r="O10" s="0" t="n">
        <v>6275.9</v>
      </c>
      <c r="P10" s="0" t="n">
        <v>6126.3</v>
      </c>
      <c r="Q10" s="0" t="n">
        <v>6189</v>
      </c>
      <c r="R10" s="0" t="n">
        <v>6314.1</v>
      </c>
      <c r="S10" s="0" t="n">
        <v>6455.2</v>
      </c>
      <c r="T10" s="1"/>
      <c r="AA10" s="1"/>
      <c r="AB10" s="1"/>
      <c r="AC10" s="1"/>
      <c r="AD10" s="1"/>
      <c r="AE10" s="1"/>
      <c r="AF10" s="1"/>
      <c r="AG10" s="1"/>
      <c r="AH10" s="1"/>
    </row>
    <row r="11" customFormat="false" ht="13.8" hidden="false" customHeight="false" outlineLevel="0" collapsed="false">
      <c r="A11" s="0" t="s">
        <v>29</v>
      </c>
      <c r="B11" s="0" t="s">
        <v>24</v>
      </c>
      <c r="C11" s="0" t="s">
        <v>25</v>
      </c>
      <c r="D11" s="0" t="n">
        <v>0</v>
      </c>
      <c r="E11" s="0" t="n">
        <v>1</v>
      </c>
      <c r="F11" s="0" t="n">
        <v>271.5</v>
      </c>
      <c r="G11" s="0" t="n">
        <v>6</v>
      </c>
      <c r="I11" s="0" t="s">
        <v>29</v>
      </c>
      <c r="J11" s="0" t="s">
        <v>30</v>
      </c>
      <c r="K11" s="0" t="s">
        <v>27</v>
      </c>
      <c r="N11" s="0" t="n">
        <v>3</v>
      </c>
      <c r="O11" s="0" t="n">
        <v>6215.2</v>
      </c>
      <c r="P11" s="0" t="n">
        <v>6069.3</v>
      </c>
      <c r="Q11" s="0" t="n">
        <v>6144.4</v>
      </c>
      <c r="R11" s="0" t="n">
        <v>6261.8</v>
      </c>
      <c r="S11" s="0" t="n">
        <v>6163.5</v>
      </c>
      <c r="T11" s="1"/>
      <c r="AA11" s="1"/>
      <c r="AB11" s="1"/>
      <c r="AC11" s="1"/>
      <c r="AD11" s="1"/>
      <c r="AE11" s="1"/>
      <c r="AF11" s="1"/>
      <c r="AG11" s="1"/>
      <c r="AH11" s="1"/>
    </row>
    <row r="12" customFormat="false" ht="13.8" hidden="false" customHeight="false" outlineLevel="0" collapsed="false">
      <c r="A12" s="0" t="s">
        <v>31</v>
      </c>
      <c r="B12" s="0" t="s">
        <v>24</v>
      </c>
      <c r="C12" s="0" t="s">
        <v>25</v>
      </c>
      <c r="D12" s="0" t="n">
        <v>0</v>
      </c>
      <c r="E12" s="0" t="n">
        <v>1</v>
      </c>
      <c r="F12" s="0" t="n">
        <v>294.7</v>
      </c>
      <c r="G12" s="0" t="n">
        <v>7</v>
      </c>
      <c r="I12" s="0" t="s">
        <v>31</v>
      </c>
      <c r="J12" s="0" t="s">
        <v>30</v>
      </c>
      <c r="K12" s="0" t="s">
        <v>27</v>
      </c>
      <c r="N12" s="0" t="n">
        <v>4</v>
      </c>
      <c r="O12" s="0" t="n">
        <v>6239.2</v>
      </c>
      <c r="P12" s="0" t="n">
        <v>6090.4</v>
      </c>
      <c r="Q12" s="0" t="n">
        <v>6148.4</v>
      </c>
      <c r="R12" s="0" t="n">
        <v>6255.7</v>
      </c>
      <c r="S12" s="0" t="n">
        <v>6104.3</v>
      </c>
      <c r="T12" s="1"/>
      <c r="AA12" s="1"/>
      <c r="AB12" s="1"/>
      <c r="AC12" s="1"/>
      <c r="AD12" s="1"/>
      <c r="AE12" s="1"/>
      <c r="AF12" s="1"/>
      <c r="AG12" s="1"/>
      <c r="AH12" s="1"/>
    </row>
    <row r="13" customFormat="false" ht="13.8" hidden="false" customHeight="false" outlineLevel="0" collapsed="false">
      <c r="A13" s="0" t="s">
        <v>32</v>
      </c>
      <c r="B13" s="0" t="s">
        <v>24</v>
      </c>
      <c r="C13" s="0" t="s">
        <v>25</v>
      </c>
      <c r="D13" s="0" t="n">
        <v>0</v>
      </c>
      <c r="E13" s="0" t="n">
        <v>1</v>
      </c>
      <c r="F13" s="0" t="n">
        <v>295.6</v>
      </c>
      <c r="G13" s="0" t="n">
        <v>10</v>
      </c>
      <c r="I13" s="0" t="s">
        <v>32</v>
      </c>
      <c r="J13" s="0" t="s">
        <v>33</v>
      </c>
      <c r="K13" s="0" t="s">
        <v>34</v>
      </c>
      <c r="N13" s="0" t="n">
        <v>5</v>
      </c>
      <c r="O13" s="0" t="n">
        <v>6113.8</v>
      </c>
      <c r="P13" s="0" t="n">
        <v>5973.1</v>
      </c>
      <c r="Q13" s="0" t="n">
        <v>6053.1</v>
      </c>
      <c r="R13" s="0" t="n">
        <v>6138.4</v>
      </c>
      <c r="S13" s="0" t="n">
        <v>5818.1</v>
      </c>
      <c r="T13" s="1"/>
      <c r="AA13" s="1"/>
      <c r="AB13" s="1"/>
      <c r="AC13" s="1"/>
      <c r="AD13" s="1"/>
      <c r="AE13" s="1"/>
      <c r="AF13" s="1"/>
      <c r="AG13" s="1"/>
      <c r="AH13" s="1"/>
    </row>
    <row r="14" customFormat="false" ht="13.8" hidden="false" customHeight="false" outlineLevel="0" collapsed="false">
      <c r="A14" s="0" t="s">
        <v>35</v>
      </c>
      <c r="B14" s="0" t="s">
        <v>36</v>
      </c>
      <c r="C14" s="0" t="s">
        <v>25</v>
      </c>
      <c r="D14" s="0" t="n">
        <v>0</v>
      </c>
      <c r="E14" s="0" t="n">
        <v>1</v>
      </c>
      <c r="F14" s="0" t="n">
        <v>247.2</v>
      </c>
      <c r="G14" s="0" t="n">
        <v>11</v>
      </c>
      <c r="I14" s="0" t="s">
        <v>35</v>
      </c>
      <c r="J14" s="0" t="s">
        <v>33</v>
      </c>
      <c r="K14" s="0" t="s">
        <v>34</v>
      </c>
      <c r="N14" s="0" t="n">
        <v>6</v>
      </c>
      <c r="O14" s="0" t="n">
        <v>6066.4</v>
      </c>
      <c r="P14" s="0" t="n">
        <v>5932.5</v>
      </c>
      <c r="Q14" s="0" t="n">
        <v>5996.8</v>
      </c>
      <c r="R14" s="0" t="n">
        <v>6078.1</v>
      </c>
      <c r="S14" s="0" t="n">
        <v>5697.6</v>
      </c>
      <c r="T14" s="1"/>
      <c r="AA14" s="1"/>
      <c r="AB14" s="1"/>
      <c r="AC14" s="1"/>
      <c r="AD14" s="1"/>
      <c r="AE14" s="1"/>
      <c r="AF14" s="1"/>
      <c r="AG14" s="1"/>
      <c r="AH14" s="1"/>
    </row>
    <row r="15" customFormat="false" ht="13.8" hidden="false" customHeight="false" outlineLevel="0" collapsed="false">
      <c r="A15" s="0" t="s">
        <v>37</v>
      </c>
      <c r="B15" s="0" t="s">
        <v>36</v>
      </c>
      <c r="C15" s="0" t="s">
        <v>25</v>
      </c>
      <c r="D15" s="0" t="n">
        <v>0</v>
      </c>
      <c r="E15" s="0" t="n">
        <v>1</v>
      </c>
      <c r="F15" s="0" t="n">
        <v>265.4</v>
      </c>
      <c r="G15" s="0" t="n">
        <v>14</v>
      </c>
      <c r="I15" s="0" t="s">
        <v>37</v>
      </c>
      <c r="J15" s="0" t="s">
        <v>38</v>
      </c>
      <c r="K15" s="0" t="s">
        <v>34</v>
      </c>
      <c r="N15" s="0" t="n">
        <v>7</v>
      </c>
      <c r="O15" s="0" t="n">
        <v>5971.2</v>
      </c>
      <c r="P15" s="0" t="n">
        <v>5855</v>
      </c>
      <c r="Q15" s="0" t="n">
        <v>5896.7</v>
      </c>
      <c r="R15" s="0" t="n">
        <v>5966.6</v>
      </c>
      <c r="S15" s="0" t="n">
        <v>5588.9</v>
      </c>
      <c r="T15" s="1"/>
      <c r="AA15" s="1"/>
      <c r="AB15" s="1"/>
      <c r="AC15" s="1"/>
      <c r="AD15" s="1"/>
      <c r="AE15" s="1"/>
      <c r="AF15" s="1"/>
      <c r="AG15" s="1"/>
      <c r="AH15" s="1"/>
    </row>
    <row r="16" customFormat="false" ht="13.8" hidden="false" customHeight="false" outlineLevel="0" collapsed="false">
      <c r="A16" s="0" t="s">
        <v>39</v>
      </c>
      <c r="B16" s="0" t="s">
        <v>40</v>
      </c>
      <c r="C16" s="0" t="s">
        <v>25</v>
      </c>
      <c r="D16" s="0" t="n">
        <v>0</v>
      </c>
      <c r="E16" s="0" t="n">
        <v>1</v>
      </c>
      <c r="F16" s="0" t="n">
        <v>265.8</v>
      </c>
      <c r="G16" s="0" t="n">
        <v>15</v>
      </c>
      <c r="I16" s="0" t="s">
        <v>39</v>
      </c>
      <c r="J16" s="0" t="s">
        <v>38</v>
      </c>
      <c r="K16" s="0" t="s">
        <v>34</v>
      </c>
      <c r="N16" s="0" t="n">
        <v>8</v>
      </c>
      <c r="O16" s="0" t="n">
        <v>5972.6</v>
      </c>
      <c r="P16" s="0" t="n">
        <v>5859.1</v>
      </c>
      <c r="Q16" s="0" t="n">
        <v>5894.8</v>
      </c>
      <c r="R16" s="0" t="n">
        <v>5954.5</v>
      </c>
      <c r="S16" s="0" t="n">
        <v>5602</v>
      </c>
      <c r="T16" s="1"/>
      <c r="AA16" s="1"/>
      <c r="AB16" s="1"/>
      <c r="AC16" s="1"/>
      <c r="AD16" s="1"/>
      <c r="AE16" s="1"/>
      <c r="AF16" s="1"/>
      <c r="AG16" s="1"/>
      <c r="AH16" s="1"/>
    </row>
    <row r="17" customFormat="false" ht="13.8" hidden="false" customHeight="false" outlineLevel="0" collapsed="false">
      <c r="A17" s="0" t="s">
        <v>41</v>
      </c>
      <c r="B17" s="0" t="s">
        <v>36</v>
      </c>
      <c r="C17" s="0" t="s">
        <v>25</v>
      </c>
      <c r="D17" s="0" t="n">
        <v>0</v>
      </c>
      <c r="E17" s="0" t="n">
        <v>1</v>
      </c>
      <c r="F17" s="0" t="n">
        <v>300.8</v>
      </c>
      <c r="G17" s="0" t="n">
        <v>18</v>
      </c>
      <c r="I17" s="0" t="s">
        <v>41</v>
      </c>
      <c r="J17" s="0" t="s">
        <v>42</v>
      </c>
      <c r="K17" s="0" t="s">
        <v>43</v>
      </c>
      <c r="L17" s="0" t="s">
        <v>44</v>
      </c>
      <c r="N17" s="0" t="n">
        <v>9</v>
      </c>
      <c r="O17" s="0" t="n">
        <v>5778.7</v>
      </c>
      <c r="P17" s="0" t="n">
        <v>5729.8</v>
      </c>
      <c r="Q17" s="0" t="n">
        <v>5816.2</v>
      </c>
      <c r="R17" s="0" t="n">
        <v>0</v>
      </c>
      <c r="S17" s="0" t="n">
        <v>5537.7</v>
      </c>
      <c r="T17" s="1"/>
      <c r="AA17" s="1"/>
      <c r="AB17" s="1"/>
      <c r="AC17" s="1"/>
      <c r="AD17" s="1"/>
      <c r="AE17" s="1"/>
      <c r="AF17" s="1"/>
      <c r="AG17" s="1"/>
      <c r="AH17" s="1"/>
    </row>
    <row r="18" customFormat="false" ht="13.8" hidden="false" customHeight="false" outlineLevel="0" collapsed="false">
      <c r="A18" s="0" t="s">
        <v>45</v>
      </c>
      <c r="B18" s="0" t="s">
        <v>40</v>
      </c>
      <c r="C18" s="0" t="s">
        <v>25</v>
      </c>
      <c r="D18" s="0" t="n">
        <v>0</v>
      </c>
      <c r="E18" s="0" t="n">
        <v>1</v>
      </c>
      <c r="F18" s="0" t="n">
        <v>260.4</v>
      </c>
      <c r="G18" s="0" t="n">
        <v>19</v>
      </c>
      <c r="I18" s="0" t="s">
        <v>45</v>
      </c>
      <c r="J18" s="0" t="s">
        <v>42</v>
      </c>
      <c r="K18" s="0" t="s">
        <v>43</v>
      </c>
      <c r="L18" s="0" t="s">
        <v>44</v>
      </c>
      <c r="N18" s="0" t="n">
        <v>10</v>
      </c>
      <c r="O18" s="0" t="n">
        <v>5739.2</v>
      </c>
      <c r="P18" s="0" t="n">
        <v>5676.7</v>
      </c>
      <c r="Q18" s="0" t="n">
        <v>5756.9</v>
      </c>
      <c r="R18" s="0" t="n">
        <v>0</v>
      </c>
      <c r="S18" s="0" t="n">
        <v>5536.8</v>
      </c>
      <c r="T18" s="1"/>
      <c r="AA18" s="1"/>
      <c r="AB18" s="1"/>
      <c r="AC18" s="1"/>
      <c r="AD18" s="1"/>
      <c r="AE18" s="1"/>
      <c r="AF18" s="1"/>
      <c r="AG18" s="1"/>
      <c r="AH18" s="1"/>
    </row>
    <row r="19" customFormat="false" ht="13.8" hidden="false" customHeight="false" outlineLevel="0" collapsed="false">
      <c r="A19" s="0" t="s">
        <v>46</v>
      </c>
      <c r="B19" s="0" t="s">
        <v>40</v>
      </c>
      <c r="C19" s="0" t="s">
        <v>25</v>
      </c>
      <c r="D19" s="0" t="n">
        <v>0</v>
      </c>
      <c r="E19" s="0" t="n">
        <v>1</v>
      </c>
      <c r="F19" s="0" t="n">
        <v>271.3</v>
      </c>
      <c r="G19" s="0" t="n">
        <v>21</v>
      </c>
      <c r="I19" s="0" t="s">
        <v>46</v>
      </c>
      <c r="J19" s="0" t="s">
        <v>47</v>
      </c>
      <c r="K19" s="0" t="s">
        <v>43</v>
      </c>
      <c r="L19" s="0" t="s">
        <v>44</v>
      </c>
      <c r="N19" s="0" t="n">
        <v>11</v>
      </c>
      <c r="O19" s="0" t="n">
        <v>5664.5</v>
      </c>
      <c r="P19" s="0" t="n">
        <v>5598.1</v>
      </c>
      <c r="Q19" s="0" t="n">
        <v>5675.5</v>
      </c>
      <c r="R19" s="0" t="n">
        <v>0</v>
      </c>
      <c r="S19" s="0" t="n">
        <v>5487.5</v>
      </c>
      <c r="T19" s="1"/>
      <c r="AA19" s="1"/>
      <c r="AB19" s="1"/>
      <c r="AC19" s="1"/>
      <c r="AD19" s="1"/>
      <c r="AE19" s="1"/>
      <c r="AF19" s="1"/>
      <c r="AG19" s="1"/>
      <c r="AH19" s="1"/>
    </row>
    <row r="20" customFormat="false" ht="13.8" hidden="false" customHeight="false" outlineLevel="0" collapsed="false">
      <c r="A20" s="0" t="s">
        <v>48</v>
      </c>
      <c r="B20" s="0" t="s">
        <v>40</v>
      </c>
      <c r="C20" s="0" t="s">
        <v>25</v>
      </c>
      <c r="D20" s="0" t="n">
        <v>0</v>
      </c>
      <c r="E20" s="0" t="n">
        <v>1</v>
      </c>
      <c r="F20" s="0" t="n">
        <v>266.9</v>
      </c>
      <c r="G20" s="0" t="n">
        <v>22</v>
      </c>
      <c r="I20" s="0" t="s">
        <v>48</v>
      </c>
      <c r="J20" s="0" t="s">
        <v>47</v>
      </c>
      <c r="K20" s="0" t="s">
        <v>43</v>
      </c>
      <c r="L20" s="0" t="s">
        <v>44</v>
      </c>
      <c r="N20" s="0" t="n">
        <v>12</v>
      </c>
      <c r="O20" s="0" t="n">
        <v>5660.5</v>
      </c>
      <c r="P20" s="0" t="n">
        <v>5588.2</v>
      </c>
      <c r="Q20" s="0" t="n">
        <v>5642.3</v>
      </c>
      <c r="R20" s="0" t="n">
        <v>0</v>
      </c>
      <c r="S20" s="0" t="n">
        <v>5535.8</v>
      </c>
      <c r="T20" s="1"/>
      <c r="AA20" s="1"/>
      <c r="AB20" s="1"/>
      <c r="AC20" s="1"/>
      <c r="AD20" s="1"/>
      <c r="AE20" s="1"/>
      <c r="AF20" s="1"/>
      <c r="AG20" s="1"/>
      <c r="AH20" s="1"/>
    </row>
    <row r="21" customFormat="false" ht="13.8" hidden="false" customHeight="false" outlineLevel="0" collapsed="false">
      <c r="A21" s="0" t="s">
        <v>49</v>
      </c>
      <c r="B21" s="0" t="s">
        <v>40</v>
      </c>
      <c r="C21" s="0" t="s">
        <v>25</v>
      </c>
      <c r="D21" s="0" t="n">
        <v>0</v>
      </c>
      <c r="E21" s="0" t="n">
        <v>1</v>
      </c>
      <c r="F21" s="0" t="n">
        <v>260.7</v>
      </c>
      <c r="G21" s="0" t="n">
        <v>24</v>
      </c>
      <c r="I21" s="0" t="s">
        <v>49</v>
      </c>
      <c r="J21" s="0" t="s">
        <v>50</v>
      </c>
      <c r="K21" s="0" t="s">
        <v>44</v>
      </c>
      <c r="N21" s="0" t="n">
        <v>13</v>
      </c>
      <c r="O21" s="0" t="n">
        <v>5582.2</v>
      </c>
      <c r="P21" s="0" t="n">
        <v>5548.3</v>
      </c>
      <c r="Q21" s="0" t="n">
        <v>5600.8</v>
      </c>
      <c r="R21" s="0" t="n">
        <v>0</v>
      </c>
      <c r="S21" s="0" t="n">
        <v>5674.6</v>
      </c>
      <c r="T21" s="1"/>
      <c r="AA21" s="1"/>
      <c r="AB21" s="1"/>
      <c r="AC21" s="1"/>
      <c r="AD21" s="1"/>
      <c r="AE21" s="1"/>
      <c r="AF21" s="1"/>
      <c r="AG21" s="1"/>
      <c r="AH21" s="1"/>
    </row>
    <row r="22" customFormat="false" ht="13.8" hidden="false" customHeight="false" outlineLevel="0" collapsed="false">
      <c r="A22" s="0" t="s">
        <v>51</v>
      </c>
      <c r="B22" s="0" t="s">
        <v>40</v>
      </c>
      <c r="C22" s="0" t="s">
        <v>25</v>
      </c>
      <c r="D22" s="0" t="n">
        <v>0</v>
      </c>
      <c r="E22" s="0" t="n">
        <v>1</v>
      </c>
      <c r="F22" s="0" t="n">
        <v>251.5</v>
      </c>
      <c r="G22" s="0" t="n">
        <v>25</v>
      </c>
      <c r="I22" s="0" t="s">
        <v>51</v>
      </c>
      <c r="J22" s="0" t="s">
        <v>50</v>
      </c>
      <c r="K22" s="0" t="s">
        <v>44</v>
      </c>
      <c r="N22" s="0" t="n">
        <v>14</v>
      </c>
      <c r="O22" s="0" t="n">
        <v>5573.4</v>
      </c>
      <c r="P22" s="0" t="n">
        <v>5555.4</v>
      </c>
      <c r="Q22" s="0" t="n">
        <v>5606.9</v>
      </c>
      <c r="R22" s="0" t="n">
        <v>0</v>
      </c>
      <c r="S22" s="0" t="n">
        <v>0</v>
      </c>
      <c r="T22" s="1"/>
      <c r="AA22" s="1"/>
      <c r="AB22" s="1"/>
      <c r="AC22" s="1"/>
      <c r="AD22" s="1"/>
      <c r="AE22" s="1"/>
      <c r="AF22" s="1"/>
      <c r="AG22" s="1"/>
      <c r="AH22" s="1"/>
    </row>
    <row r="23" customFormat="false" ht="13.8" hidden="false" customHeight="false" outlineLevel="0" collapsed="false">
      <c r="A23" s="0" t="s">
        <v>52</v>
      </c>
      <c r="B23" s="0" t="s">
        <v>40</v>
      </c>
      <c r="C23" s="0" t="s">
        <v>25</v>
      </c>
      <c r="D23" s="0" t="n">
        <v>0</v>
      </c>
      <c r="E23" s="0" t="n">
        <v>1</v>
      </c>
      <c r="F23" s="0" t="n">
        <v>390.5</v>
      </c>
      <c r="G23" s="0" t="n">
        <v>27</v>
      </c>
      <c r="I23" s="0" t="s">
        <v>52</v>
      </c>
      <c r="J23" s="0" t="s">
        <v>53</v>
      </c>
      <c r="K23" s="0" t="s">
        <v>54</v>
      </c>
      <c r="L23" s="0" t="s">
        <v>55</v>
      </c>
      <c r="N23" s="0" t="n">
        <v>15</v>
      </c>
      <c r="O23" s="0" t="n">
        <v>5506.6</v>
      </c>
      <c r="P23" s="0" t="n">
        <v>5516.4</v>
      </c>
      <c r="Q23" s="0" t="n">
        <v>5633.1</v>
      </c>
      <c r="R23" s="0" t="n">
        <v>0</v>
      </c>
      <c r="S23" s="0" t="n">
        <v>0</v>
      </c>
      <c r="T23" s="1"/>
      <c r="AA23" s="1"/>
      <c r="AB23" s="1"/>
      <c r="AC23" s="1"/>
      <c r="AD23" s="1"/>
      <c r="AE23" s="1"/>
      <c r="AF23" s="1"/>
      <c r="AG23" s="1"/>
      <c r="AH23" s="1"/>
    </row>
    <row r="24" customFormat="false" ht="13.8" hidden="false" customHeight="false" outlineLevel="0" collapsed="false">
      <c r="A24" s="0" t="s">
        <v>56</v>
      </c>
      <c r="B24" s="0" t="s">
        <v>40</v>
      </c>
      <c r="C24" s="0" t="s">
        <v>25</v>
      </c>
      <c r="D24" s="0" t="n">
        <v>0</v>
      </c>
      <c r="E24" s="0" t="n">
        <v>1</v>
      </c>
      <c r="F24" s="0" t="n">
        <v>395.4</v>
      </c>
      <c r="G24" s="0" t="n">
        <v>28</v>
      </c>
      <c r="I24" s="0" t="s">
        <v>56</v>
      </c>
      <c r="J24" s="0" t="s">
        <v>53</v>
      </c>
      <c r="K24" s="0" t="s">
        <v>54</v>
      </c>
      <c r="L24" s="0" t="s">
        <v>55</v>
      </c>
      <c r="N24" s="0" t="n">
        <v>16</v>
      </c>
      <c r="O24" s="0" t="n">
        <v>5511.8</v>
      </c>
      <c r="P24" s="0" t="n">
        <v>5540.6</v>
      </c>
      <c r="Q24" s="0" t="n">
        <v>5643.2</v>
      </c>
      <c r="R24" s="0" t="n">
        <v>0</v>
      </c>
      <c r="S24" s="0" t="n">
        <v>0</v>
      </c>
      <c r="T24" s="1"/>
      <c r="AA24" s="1"/>
      <c r="AB24" s="1"/>
      <c r="AC24" s="1"/>
      <c r="AD24" s="1"/>
      <c r="AE24" s="1"/>
      <c r="AF24" s="1"/>
      <c r="AG24" s="1"/>
      <c r="AH24" s="1"/>
    </row>
    <row r="25" customFormat="false" ht="15" hidden="false" customHeight="false" outlineLevel="0" collapsed="false">
      <c r="A25" s="0" t="s">
        <v>26</v>
      </c>
      <c r="B25" s="0" t="s">
        <v>57</v>
      </c>
      <c r="C25" s="0" t="s">
        <v>25</v>
      </c>
      <c r="D25" s="0" t="n">
        <v>1</v>
      </c>
      <c r="E25" s="0" t="n">
        <v>1</v>
      </c>
      <c r="F25" s="0" t="n">
        <v>1442.3</v>
      </c>
      <c r="G25" s="0" t="n">
        <v>3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customFormat="false" ht="13.8" hidden="false" customHeight="false" outlineLevel="0" collapsed="false">
      <c r="A26" s="0" t="s">
        <v>30</v>
      </c>
      <c r="B26" s="0" t="s">
        <v>57</v>
      </c>
      <c r="C26" s="0" t="s">
        <v>25</v>
      </c>
      <c r="D26" s="0" t="n">
        <v>1</v>
      </c>
      <c r="E26" s="0" t="n">
        <v>1</v>
      </c>
      <c r="F26" s="0" t="n">
        <v>1359.6</v>
      </c>
      <c r="G26" s="0" t="n">
        <v>7</v>
      </c>
      <c r="N26" s="0" t="s">
        <v>58</v>
      </c>
      <c r="T26" s="2"/>
      <c r="U26" s="2"/>
      <c r="V26" s="2"/>
      <c r="W26" s="2"/>
      <c r="X26" s="2"/>
      <c r="Y26" s="2"/>
      <c r="Z26" s="2"/>
      <c r="AA26" s="3"/>
      <c r="AB26" s="1"/>
      <c r="AC26" s="1"/>
      <c r="AD26" s="1"/>
      <c r="AE26" s="1"/>
      <c r="AF26" s="1"/>
      <c r="AG26" s="1"/>
      <c r="AH26" s="1"/>
    </row>
    <row r="27" customFormat="false" ht="13.8" hidden="false" customHeight="false" outlineLevel="0" collapsed="false">
      <c r="A27" s="0" t="s">
        <v>33</v>
      </c>
      <c r="B27" s="0" t="s">
        <v>59</v>
      </c>
      <c r="C27" s="0" t="s">
        <v>25</v>
      </c>
      <c r="D27" s="0" t="n">
        <v>1</v>
      </c>
      <c r="E27" s="0" t="n">
        <v>1</v>
      </c>
      <c r="F27" s="0" t="n">
        <v>1661.5</v>
      </c>
      <c r="G27" s="0" t="n">
        <v>11</v>
      </c>
      <c r="N27" s="0" t="s">
        <v>60</v>
      </c>
      <c r="T27" s="2"/>
      <c r="U27" s="2"/>
      <c r="V27" s="2"/>
      <c r="W27" s="2"/>
      <c r="X27" s="2"/>
      <c r="Y27" s="2"/>
      <c r="Z27" s="2"/>
      <c r="AA27" s="2"/>
      <c r="AB27" s="1"/>
      <c r="AC27" s="1"/>
      <c r="AD27" s="1"/>
      <c r="AE27" s="1"/>
      <c r="AF27" s="1"/>
      <c r="AG27" s="1"/>
      <c r="AH27" s="1"/>
    </row>
    <row r="28" customFormat="false" ht="13.8" hidden="false" customHeight="false" outlineLevel="0" collapsed="false">
      <c r="A28" s="0" t="s">
        <v>38</v>
      </c>
      <c r="B28" s="0" t="s">
        <v>59</v>
      </c>
      <c r="C28" s="0" t="s">
        <v>25</v>
      </c>
      <c r="D28" s="0" t="n">
        <v>1</v>
      </c>
      <c r="E28" s="0" t="n">
        <v>1</v>
      </c>
      <c r="F28" s="0" t="n">
        <v>1547.3</v>
      </c>
      <c r="G28" s="0" t="n">
        <v>15</v>
      </c>
      <c r="N28" s="4"/>
      <c r="O28" s="5" t="s">
        <v>18</v>
      </c>
      <c r="P28" s="5" t="s">
        <v>19</v>
      </c>
      <c r="Q28" s="5" t="s">
        <v>20</v>
      </c>
      <c r="R28" s="5" t="s">
        <v>21</v>
      </c>
      <c r="S28" s="6" t="s">
        <v>22</v>
      </c>
      <c r="T28" s="2"/>
      <c r="U28" s="7"/>
      <c r="V28" s="2"/>
      <c r="W28" s="2"/>
      <c r="X28" s="2"/>
      <c r="Y28" s="2"/>
      <c r="Z28" s="2"/>
      <c r="AA28" s="2"/>
      <c r="AB28" s="1"/>
      <c r="AC28" s="1"/>
      <c r="AD28" s="1"/>
      <c r="AE28" s="1"/>
      <c r="AF28" s="1"/>
      <c r="AG28" s="1"/>
      <c r="AH28" s="1"/>
    </row>
    <row r="29" customFormat="false" ht="13.8" hidden="false" customHeight="false" outlineLevel="0" collapsed="false">
      <c r="A29" s="0" t="s">
        <v>42</v>
      </c>
      <c r="B29" s="0" t="s">
        <v>24</v>
      </c>
      <c r="C29" s="0" t="s">
        <v>25</v>
      </c>
      <c r="D29" s="0" t="n">
        <v>1</v>
      </c>
      <c r="E29" s="0" t="n">
        <v>1</v>
      </c>
      <c r="F29" s="0" t="n">
        <v>1342.1</v>
      </c>
      <c r="G29" s="0" t="n">
        <v>19</v>
      </c>
      <c r="N29" s="8" t="n">
        <v>1</v>
      </c>
      <c r="O29" s="9" t="n">
        <v>6344.8</v>
      </c>
      <c r="P29" s="9" t="n">
        <f aca="false">6197.1-8</f>
        <v>6189.1</v>
      </c>
      <c r="Q29" s="9" t="n">
        <f aca="false">6317+8</f>
        <v>6325</v>
      </c>
      <c r="R29" s="9" t="n">
        <f aca="false">6429.9+8</f>
        <v>6437.9</v>
      </c>
      <c r="S29" s="10" t="n">
        <v>6722.4</v>
      </c>
      <c r="T29" s="2"/>
      <c r="U29" s="7"/>
      <c r="V29" s="2"/>
      <c r="W29" s="2"/>
      <c r="X29" s="2"/>
      <c r="Y29" s="2"/>
      <c r="Z29" s="2"/>
      <c r="AA29" s="2"/>
      <c r="AB29" s="1"/>
      <c r="AC29" s="1"/>
      <c r="AD29" s="1"/>
      <c r="AE29" s="1"/>
      <c r="AF29" s="1"/>
      <c r="AG29" s="1"/>
      <c r="AH29" s="1"/>
    </row>
    <row r="30" customFormat="false" ht="13.8" hidden="false" customHeight="false" outlineLevel="0" collapsed="false">
      <c r="A30" s="0" t="s">
        <v>47</v>
      </c>
      <c r="B30" s="0" t="s">
        <v>36</v>
      </c>
      <c r="C30" s="0" t="s">
        <v>25</v>
      </c>
      <c r="D30" s="0" t="n">
        <v>1</v>
      </c>
      <c r="E30" s="0" t="n">
        <v>1</v>
      </c>
      <c r="F30" s="0" t="n">
        <v>1255.5</v>
      </c>
      <c r="G30" s="0" t="n">
        <v>22</v>
      </c>
      <c r="N30" s="8" t="n">
        <v>2</v>
      </c>
      <c r="O30" s="9" t="n">
        <v>6282.9</v>
      </c>
      <c r="P30" s="9" t="n">
        <f aca="false">6137.3-8</f>
        <v>6129.3</v>
      </c>
      <c r="Q30" s="9" t="n">
        <f aca="false">6181+8</f>
        <v>6189</v>
      </c>
      <c r="R30" s="9" t="n">
        <f aca="false">6306.1+8</f>
        <v>6314.1</v>
      </c>
      <c r="S30" s="10" t="n">
        <v>6492.2</v>
      </c>
      <c r="T30" s="2"/>
      <c r="U30" s="7"/>
      <c r="V30" s="2"/>
      <c r="W30" s="2"/>
      <c r="X30" s="2"/>
      <c r="Y30" s="2"/>
      <c r="Z30" s="2"/>
      <c r="AA30" s="2"/>
      <c r="AB30" s="1"/>
      <c r="AC30" s="1"/>
      <c r="AD30" s="1"/>
      <c r="AE30" s="1"/>
      <c r="AF30" s="1"/>
      <c r="AG30" s="1"/>
      <c r="AH30" s="1"/>
    </row>
    <row r="31" customFormat="false" ht="13.8" hidden="false" customHeight="false" outlineLevel="0" collapsed="false">
      <c r="A31" s="0" t="s">
        <v>43</v>
      </c>
      <c r="B31" s="0" t="s">
        <v>59</v>
      </c>
      <c r="C31" s="0" t="s">
        <v>25</v>
      </c>
      <c r="D31" s="0" t="n">
        <v>1</v>
      </c>
      <c r="E31" s="0" t="n">
        <v>1</v>
      </c>
      <c r="F31" s="0" t="n">
        <v>1829.7</v>
      </c>
      <c r="G31" s="0" t="n">
        <v>22</v>
      </c>
      <c r="N31" s="8" t="n">
        <v>3</v>
      </c>
      <c r="O31" s="9" t="n">
        <v>6222.2</v>
      </c>
      <c r="P31" s="9" t="n">
        <f aca="false">6080.3-8</f>
        <v>6072.3</v>
      </c>
      <c r="Q31" s="9" t="n">
        <f aca="false">6136.4+8</f>
        <v>6144.4</v>
      </c>
      <c r="R31" s="9" t="n">
        <f aca="false">6253.8+7</f>
        <v>6260.8</v>
      </c>
      <c r="S31" s="10" t="n">
        <v>6200.5</v>
      </c>
      <c r="T31" s="2"/>
      <c r="U31" s="7"/>
      <c r="V31" s="2"/>
      <c r="W31" s="2"/>
      <c r="X31" s="2"/>
      <c r="Y31" s="2"/>
      <c r="Z31" s="2"/>
      <c r="AA31" s="2"/>
      <c r="AB31" s="1"/>
      <c r="AC31" s="1"/>
      <c r="AD31" s="1"/>
      <c r="AE31" s="1"/>
      <c r="AF31" s="1"/>
      <c r="AG31" s="1"/>
      <c r="AH31" s="1"/>
    </row>
    <row r="32" customFormat="false" ht="13.8" hidden="false" customHeight="false" outlineLevel="0" collapsed="false">
      <c r="A32" s="0" t="s">
        <v>50</v>
      </c>
      <c r="B32" s="0" t="s">
        <v>40</v>
      </c>
      <c r="C32" s="0" t="s">
        <v>25</v>
      </c>
      <c r="D32" s="0" t="n">
        <v>1</v>
      </c>
      <c r="E32" s="0" t="n">
        <v>1</v>
      </c>
      <c r="F32" s="0" t="n">
        <v>3004.5</v>
      </c>
      <c r="G32" s="0" t="n">
        <v>25</v>
      </c>
      <c r="N32" s="8" t="n">
        <v>4</v>
      </c>
      <c r="O32" s="9" t="n">
        <v>6246.2</v>
      </c>
      <c r="P32" s="9" t="n">
        <f aca="false">6101.4-8</f>
        <v>6093.4</v>
      </c>
      <c r="Q32" s="9" t="n">
        <f aca="false">6140.4+8</f>
        <v>6148.4</v>
      </c>
      <c r="R32" s="9" t="n">
        <f aca="false">6247.7+7</f>
        <v>6254.7</v>
      </c>
      <c r="S32" s="10" t="n">
        <v>6141.3</v>
      </c>
      <c r="T32" s="2"/>
      <c r="U32" s="7"/>
      <c r="V32" s="2"/>
      <c r="W32" s="2"/>
      <c r="X32" s="2"/>
      <c r="Y32" s="2"/>
      <c r="Z32" s="2"/>
      <c r="AA32" s="2"/>
      <c r="AB32" s="1"/>
      <c r="AC32" s="1"/>
      <c r="AD32" s="1"/>
      <c r="AE32" s="1"/>
      <c r="AF32" s="1"/>
      <c r="AG32" s="1"/>
      <c r="AH32" s="1"/>
    </row>
    <row r="33" customFormat="false" ht="13.8" hidden="false" customHeight="false" outlineLevel="0" collapsed="false">
      <c r="A33" s="0" t="s">
        <v>53</v>
      </c>
      <c r="B33" s="0" t="s">
        <v>40</v>
      </c>
      <c r="C33" s="0" t="s">
        <v>25</v>
      </c>
      <c r="D33" s="0" t="n">
        <v>1</v>
      </c>
      <c r="E33" s="0" t="n">
        <v>1</v>
      </c>
      <c r="F33" s="0" t="n">
        <v>517.1</v>
      </c>
      <c r="G33" s="0" t="n">
        <v>28</v>
      </c>
      <c r="N33" s="8" t="n">
        <v>5</v>
      </c>
      <c r="O33" s="9" t="n">
        <v>6120.8</v>
      </c>
      <c r="P33" s="9" t="n">
        <f aca="false">5982.1-6</f>
        <v>5976.1</v>
      </c>
      <c r="Q33" s="9" t="n">
        <f aca="false">6045.1+8</f>
        <v>6053.1</v>
      </c>
      <c r="R33" s="9" t="n">
        <f aca="false">6130.4+7</f>
        <v>6137.4</v>
      </c>
      <c r="S33" s="10" t="n">
        <v>5903.1</v>
      </c>
      <c r="T33" s="2"/>
      <c r="U33" s="7"/>
      <c r="V33" s="2"/>
      <c r="W33" s="2"/>
      <c r="X33" s="2"/>
      <c r="Y33" s="2"/>
      <c r="Z33" s="2"/>
      <c r="AA33" s="2"/>
      <c r="AB33" s="1"/>
      <c r="AC33" s="1"/>
      <c r="AD33" s="1"/>
      <c r="AE33" s="1"/>
      <c r="AF33" s="1"/>
      <c r="AG33" s="1"/>
      <c r="AH33" s="1"/>
    </row>
    <row r="34" customFormat="false" ht="13.8" hidden="false" customHeight="false" outlineLevel="0" collapsed="false">
      <c r="A34" s="0" t="s">
        <v>27</v>
      </c>
      <c r="B34" s="0" t="s">
        <v>61</v>
      </c>
      <c r="C34" s="0" t="s">
        <v>25</v>
      </c>
      <c r="D34" s="0" t="n">
        <v>1</v>
      </c>
      <c r="E34" s="0" t="n">
        <v>0</v>
      </c>
      <c r="F34" s="0" t="n">
        <v>4067.8</v>
      </c>
      <c r="G34" s="0" t="n">
        <v>7</v>
      </c>
      <c r="N34" s="8" t="n">
        <v>6</v>
      </c>
      <c r="O34" s="9" t="n">
        <v>6073.4</v>
      </c>
      <c r="P34" s="9" t="n">
        <f aca="false">5941.5-6</f>
        <v>5935.5</v>
      </c>
      <c r="Q34" s="9" t="n">
        <f aca="false">5988.8+8</f>
        <v>5996.8</v>
      </c>
      <c r="R34" s="9" t="n">
        <f aca="false">6070.1+7</f>
        <v>6077.1</v>
      </c>
      <c r="S34" s="10" t="n">
        <v>5734.6</v>
      </c>
      <c r="T34" s="2"/>
      <c r="U34" s="7"/>
      <c r="V34" s="2"/>
      <c r="W34" s="2"/>
      <c r="X34" s="2"/>
      <c r="Y34" s="2"/>
      <c r="Z34" s="2"/>
      <c r="AA34" s="2"/>
      <c r="AB34" s="1"/>
      <c r="AC34" s="1"/>
      <c r="AD34" s="1"/>
      <c r="AE34" s="1"/>
      <c r="AF34" s="1"/>
      <c r="AG34" s="1"/>
      <c r="AH34" s="1"/>
    </row>
    <row r="35" customFormat="false" ht="13.8" hidden="false" customHeight="false" outlineLevel="0" collapsed="false">
      <c r="A35" s="0" t="s">
        <v>34</v>
      </c>
      <c r="B35" s="0" t="s">
        <v>62</v>
      </c>
      <c r="C35" s="0" t="s">
        <v>25</v>
      </c>
      <c r="D35" s="0" t="n">
        <v>1</v>
      </c>
      <c r="E35" s="0" t="n">
        <v>0</v>
      </c>
      <c r="F35" s="0" t="n">
        <v>3639</v>
      </c>
      <c r="G35" s="0" t="n">
        <v>15</v>
      </c>
      <c r="N35" s="8" t="n">
        <v>7</v>
      </c>
      <c r="O35" s="9" t="n">
        <v>5978.2</v>
      </c>
      <c r="P35" s="9" t="n">
        <f aca="false">5864-6</f>
        <v>5858</v>
      </c>
      <c r="Q35" s="9" t="n">
        <f aca="false">5888.7+8</f>
        <v>5896.7</v>
      </c>
      <c r="R35" s="9" t="n">
        <f aca="false">5958.6+7</f>
        <v>5965.6</v>
      </c>
      <c r="S35" s="10" t="n">
        <v>5625.9</v>
      </c>
      <c r="T35" s="2"/>
      <c r="U35" s="7"/>
      <c r="V35" s="2"/>
      <c r="W35" s="2"/>
      <c r="X35" s="2"/>
      <c r="Y35" s="2"/>
      <c r="Z35" s="2"/>
      <c r="AA35" s="2"/>
      <c r="AB35" s="1"/>
      <c r="AC35" s="1"/>
      <c r="AD35" s="1"/>
      <c r="AE35" s="1"/>
      <c r="AF35" s="1"/>
      <c r="AG35" s="1"/>
      <c r="AH35" s="1"/>
    </row>
    <row r="36" customFormat="false" ht="13.8" hidden="false" customHeight="false" outlineLevel="0" collapsed="false">
      <c r="A36" s="0" t="s">
        <v>44</v>
      </c>
      <c r="B36" s="0" t="s">
        <v>57</v>
      </c>
      <c r="C36" s="0" t="s">
        <v>25</v>
      </c>
      <c r="D36" s="0" t="n">
        <v>1</v>
      </c>
      <c r="E36" s="0" t="n">
        <v>0</v>
      </c>
      <c r="F36" s="0" t="n">
        <v>1793.5</v>
      </c>
      <c r="G36" s="0" t="n">
        <v>25</v>
      </c>
      <c r="N36" s="8" t="n">
        <v>8</v>
      </c>
      <c r="O36" s="9" t="n">
        <v>5979.6</v>
      </c>
      <c r="P36" s="9" t="n">
        <f aca="false">5868.1-6</f>
        <v>5862.1</v>
      </c>
      <c r="Q36" s="9" t="n">
        <f aca="false">5886.8+6</f>
        <v>5892.8</v>
      </c>
      <c r="R36" s="9" t="n">
        <f aca="false">5946.5+7</f>
        <v>5953.5</v>
      </c>
      <c r="S36" s="10" t="n">
        <v>5687</v>
      </c>
      <c r="T36" s="2"/>
      <c r="U36" s="7"/>
      <c r="V36" s="2"/>
      <c r="W36" s="2"/>
      <c r="X36" s="2"/>
      <c r="Y36" s="2"/>
      <c r="Z36" s="2"/>
      <c r="AA36" s="2"/>
      <c r="AB36" s="1"/>
      <c r="AC36" s="1"/>
      <c r="AD36" s="1"/>
      <c r="AE36" s="1"/>
      <c r="AF36" s="1"/>
      <c r="AG36" s="1"/>
      <c r="AH36" s="1"/>
    </row>
    <row r="37" customFormat="false" ht="13.8" hidden="false" customHeight="false" outlineLevel="0" collapsed="false">
      <c r="A37" s="0" t="s">
        <v>63</v>
      </c>
      <c r="B37" s="0" t="s">
        <v>36</v>
      </c>
      <c r="C37" s="0" t="s">
        <v>25</v>
      </c>
      <c r="D37" s="0" t="n">
        <v>0</v>
      </c>
      <c r="E37" s="0" t="n">
        <v>1</v>
      </c>
      <c r="F37" s="0" t="n">
        <v>332.7</v>
      </c>
      <c r="G37" s="0" t="n">
        <v>2</v>
      </c>
      <c r="I37" s="0" t="s">
        <v>63</v>
      </c>
      <c r="J37" s="0" t="s">
        <v>64</v>
      </c>
      <c r="K37" s="0" t="s">
        <v>65</v>
      </c>
      <c r="N37" s="8" t="n">
        <v>9</v>
      </c>
      <c r="O37" s="9" t="n">
        <v>5778.7</v>
      </c>
      <c r="P37" s="9" t="n">
        <v>5729.8</v>
      </c>
      <c r="Q37" s="9" t="n">
        <v>5816.2</v>
      </c>
      <c r="R37" s="9"/>
      <c r="S37" s="10" t="n">
        <v>5622.7</v>
      </c>
      <c r="T37" s="2"/>
      <c r="U37" s="7"/>
      <c r="V37" s="2"/>
      <c r="W37" s="2"/>
      <c r="X37" s="2"/>
      <c r="Y37" s="2"/>
      <c r="Z37" s="2"/>
      <c r="AA37" s="2"/>
      <c r="AB37" s="1"/>
      <c r="AC37" s="1"/>
      <c r="AD37" s="1"/>
      <c r="AE37" s="1"/>
      <c r="AF37" s="1"/>
      <c r="AG37" s="1"/>
      <c r="AH37" s="1"/>
    </row>
    <row r="38" customFormat="false" ht="13.8" hidden="false" customHeight="false" outlineLevel="0" collapsed="false">
      <c r="A38" s="0" t="s">
        <v>66</v>
      </c>
      <c r="B38" s="0" t="s">
        <v>40</v>
      </c>
      <c r="C38" s="0" t="s">
        <v>25</v>
      </c>
      <c r="D38" s="0" t="n">
        <v>0</v>
      </c>
      <c r="E38" s="0" t="n">
        <v>1</v>
      </c>
      <c r="F38" s="0" t="n">
        <v>271.9</v>
      </c>
      <c r="G38" s="0" t="n">
        <v>3</v>
      </c>
      <c r="I38" s="0" t="s">
        <v>66</v>
      </c>
      <c r="J38" s="0" t="s">
        <v>64</v>
      </c>
      <c r="K38" s="0" t="s">
        <v>65</v>
      </c>
      <c r="N38" s="8" t="n">
        <v>10</v>
      </c>
      <c r="O38" s="9" t="n">
        <v>5739.2</v>
      </c>
      <c r="P38" s="9" t="n">
        <v>5676.7</v>
      </c>
      <c r="Q38" s="9" t="n">
        <v>5756.9</v>
      </c>
      <c r="R38" s="9"/>
      <c r="S38" s="10" t="n">
        <v>5573.8</v>
      </c>
      <c r="T38" s="2"/>
      <c r="U38" s="7"/>
      <c r="V38" s="2"/>
      <c r="W38" s="2"/>
      <c r="X38" s="2"/>
      <c r="Y38" s="2"/>
      <c r="Z38" s="2"/>
      <c r="AA38" s="2"/>
      <c r="AB38" s="1"/>
      <c r="AC38" s="1"/>
      <c r="AD38" s="1"/>
      <c r="AE38" s="1"/>
      <c r="AF38" s="1"/>
      <c r="AG38" s="1"/>
      <c r="AH38" s="1"/>
    </row>
    <row r="39" customFormat="false" ht="13.8" hidden="false" customHeight="false" outlineLevel="0" collapsed="false">
      <c r="A39" s="0" t="s">
        <v>67</v>
      </c>
      <c r="B39" s="0" t="s">
        <v>40</v>
      </c>
      <c r="C39" s="0" t="s">
        <v>25</v>
      </c>
      <c r="D39" s="0" t="n">
        <v>0</v>
      </c>
      <c r="E39" s="0" t="n">
        <v>1</v>
      </c>
      <c r="F39" s="0" t="n">
        <v>280.2</v>
      </c>
      <c r="G39" s="0" t="n">
        <v>6</v>
      </c>
      <c r="I39" s="0" t="s">
        <v>67</v>
      </c>
      <c r="J39" s="0" t="s">
        <v>68</v>
      </c>
      <c r="K39" s="0" t="s">
        <v>65</v>
      </c>
      <c r="N39" s="8" t="n">
        <v>11</v>
      </c>
      <c r="O39" s="9" t="n">
        <v>5664.5</v>
      </c>
      <c r="P39" s="9" t="n">
        <v>5598.1</v>
      </c>
      <c r="Q39" s="9" t="n">
        <v>5675.5</v>
      </c>
      <c r="R39" s="9"/>
      <c r="S39" s="10" t="n">
        <v>5572.5</v>
      </c>
      <c r="T39" s="2"/>
      <c r="U39" s="7"/>
      <c r="V39" s="2"/>
      <c r="W39" s="2"/>
      <c r="X39" s="2"/>
      <c r="Y39" s="2"/>
      <c r="Z39" s="2"/>
      <c r="AA39" s="2"/>
      <c r="AB39" s="1"/>
      <c r="AC39" s="1"/>
      <c r="AD39" s="1"/>
      <c r="AE39" s="1"/>
      <c r="AF39" s="1"/>
      <c r="AG39" s="1"/>
      <c r="AH39" s="1"/>
    </row>
    <row r="40" customFormat="false" ht="13.8" hidden="false" customHeight="false" outlineLevel="0" collapsed="false">
      <c r="A40" s="0" t="s">
        <v>69</v>
      </c>
      <c r="B40" s="0" t="s">
        <v>40</v>
      </c>
      <c r="C40" s="0" t="s">
        <v>25</v>
      </c>
      <c r="D40" s="0" t="n">
        <v>0</v>
      </c>
      <c r="E40" s="0" t="n">
        <v>1</v>
      </c>
      <c r="F40" s="0" t="n">
        <v>300.7</v>
      </c>
      <c r="G40" s="0" t="n">
        <v>7</v>
      </c>
      <c r="I40" s="0" t="s">
        <v>69</v>
      </c>
      <c r="J40" s="0" t="s">
        <v>68</v>
      </c>
      <c r="K40" s="0" t="s">
        <v>65</v>
      </c>
      <c r="N40" s="8" t="n">
        <v>12</v>
      </c>
      <c r="O40" s="9" t="n">
        <v>5660.5</v>
      </c>
      <c r="P40" s="9" t="n">
        <v>5588.2</v>
      </c>
      <c r="Q40" s="9" t="n">
        <v>5642.3</v>
      </c>
      <c r="R40" s="9"/>
      <c r="S40" s="10" t="n">
        <v>5620.8</v>
      </c>
      <c r="T40" s="2"/>
      <c r="U40" s="7"/>
      <c r="V40" s="2"/>
      <c r="W40" s="2"/>
      <c r="X40" s="2"/>
      <c r="Y40" s="2"/>
      <c r="Z40" s="2"/>
      <c r="AA40" s="2"/>
      <c r="AB40" s="1"/>
      <c r="AC40" s="1"/>
      <c r="AD40" s="1"/>
      <c r="AE40" s="1"/>
      <c r="AF40" s="1"/>
      <c r="AG40" s="1"/>
      <c r="AH40" s="1"/>
    </row>
    <row r="41" customFormat="false" ht="13.8" hidden="false" customHeight="false" outlineLevel="0" collapsed="false">
      <c r="A41" s="0" t="s">
        <v>70</v>
      </c>
      <c r="B41" s="0" t="s">
        <v>36</v>
      </c>
      <c r="C41" s="0" t="s">
        <v>25</v>
      </c>
      <c r="D41" s="0" t="n">
        <v>0</v>
      </c>
      <c r="E41" s="0" t="n">
        <v>1</v>
      </c>
      <c r="F41" s="0" t="n">
        <v>299.9</v>
      </c>
      <c r="G41" s="0" t="n">
        <v>10</v>
      </c>
      <c r="I41" s="0" t="s">
        <v>70</v>
      </c>
      <c r="J41" s="0" t="s">
        <v>71</v>
      </c>
      <c r="K41" s="0" t="s">
        <v>72</v>
      </c>
      <c r="N41" s="8" t="n">
        <v>13</v>
      </c>
      <c r="O41" s="9" t="n">
        <v>5582.2</v>
      </c>
      <c r="P41" s="9" t="n">
        <v>5548.3</v>
      </c>
      <c r="Q41" s="9" t="n">
        <v>5600.8</v>
      </c>
      <c r="R41" s="9"/>
      <c r="S41" s="10" t="n">
        <v>5759.6</v>
      </c>
      <c r="T41" s="2"/>
      <c r="U41" s="7"/>
      <c r="V41" s="2"/>
      <c r="W41" s="2"/>
      <c r="X41" s="2"/>
      <c r="Y41" s="2"/>
      <c r="Z41" s="2"/>
      <c r="AA41" s="2"/>
      <c r="AB41" s="1"/>
      <c r="AC41" s="1"/>
      <c r="AD41" s="1"/>
      <c r="AE41" s="1"/>
      <c r="AF41" s="1"/>
      <c r="AG41" s="1"/>
      <c r="AH41" s="1"/>
    </row>
    <row r="42" customFormat="false" ht="13.8" hidden="false" customHeight="false" outlineLevel="0" collapsed="false">
      <c r="A42" s="0" t="s">
        <v>73</v>
      </c>
      <c r="B42" s="0" t="s">
        <v>40</v>
      </c>
      <c r="C42" s="0" t="s">
        <v>25</v>
      </c>
      <c r="D42" s="0" t="n">
        <v>0</v>
      </c>
      <c r="E42" s="0" t="n">
        <v>1</v>
      </c>
      <c r="F42" s="0" t="n">
        <v>258.4</v>
      </c>
      <c r="G42" s="0" t="n">
        <v>11</v>
      </c>
      <c r="I42" s="0" t="s">
        <v>73</v>
      </c>
      <c r="J42" s="0" t="s">
        <v>71</v>
      </c>
      <c r="K42" s="0" t="s">
        <v>72</v>
      </c>
      <c r="N42" s="8" t="n">
        <v>14</v>
      </c>
      <c r="O42" s="9" t="n">
        <v>5573.4</v>
      </c>
      <c r="P42" s="9" t="n">
        <v>5555.4</v>
      </c>
      <c r="Q42" s="9" t="n">
        <v>5606.9</v>
      </c>
      <c r="R42" s="9"/>
      <c r="S42" s="10"/>
      <c r="T42" s="2"/>
      <c r="U42" s="7"/>
      <c r="V42" s="2"/>
      <c r="W42" s="2"/>
      <c r="X42" s="2"/>
      <c r="Y42" s="2"/>
      <c r="Z42" s="2"/>
      <c r="AA42" s="2"/>
      <c r="AB42" s="1"/>
      <c r="AC42" s="1"/>
      <c r="AD42" s="1"/>
      <c r="AE42" s="1"/>
      <c r="AF42" s="1"/>
      <c r="AG42" s="1"/>
      <c r="AH42" s="1"/>
    </row>
    <row r="43" customFormat="false" ht="13.8" hidden="false" customHeight="false" outlineLevel="0" collapsed="false">
      <c r="A43" s="0" t="s">
        <v>74</v>
      </c>
      <c r="B43" s="0" t="s">
        <v>40</v>
      </c>
      <c r="C43" s="0" t="s">
        <v>25</v>
      </c>
      <c r="D43" s="0" t="n">
        <v>0</v>
      </c>
      <c r="E43" s="0" t="n">
        <v>1</v>
      </c>
      <c r="F43" s="0" t="n">
        <v>270.3</v>
      </c>
      <c r="G43" s="0" t="n">
        <v>14</v>
      </c>
      <c r="I43" s="0" t="s">
        <v>74</v>
      </c>
      <c r="J43" s="0" t="s">
        <v>75</v>
      </c>
      <c r="K43" s="0" t="s">
        <v>72</v>
      </c>
      <c r="N43" s="8" t="n">
        <v>15</v>
      </c>
      <c r="O43" s="9" t="n">
        <v>5506.6</v>
      </c>
      <c r="P43" s="9" t="n">
        <v>5516.4</v>
      </c>
      <c r="Q43" s="9" t="n">
        <v>5633.1</v>
      </c>
      <c r="R43" s="9"/>
      <c r="S43" s="10"/>
      <c r="T43" s="2"/>
      <c r="U43" s="7"/>
      <c r="V43" s="2"/>
      <c r="W43" s="2"/>
      <c r="X43" s="2"/>
      <c r="Y43" s="2"/>
      <c r="Z43" s="2"/>
      <c r="AA43" s="2"/>
      <c r="AB43" s="1"/>
      <c r="AC43" s="1"/>
      <c r="AD43" s="1"/>
      <c r="AE43" s="1"/>
      <c r="AF43" s="1"/>
      <c r="AG43" s="1"/>
      <c r="AH43" s="1"/>
    </row>
    <row r="44" customFormat="false" ht="13.8" hidden="false" customHeight="false" outlineLevel="0" collapsed="false">
      <c r="A44" s="0" t="s">
        <v>76</v>
      </c>
      <c r="B44" s="0" t="s">
        <v>40</v>
      </c>
      <c r="C44" s="0" t="s">
        <v>25</v>
      </c>
      <c r="D44" s="0" t="n">
        <v>0</v>
      </c>
      <c r="E44" s="0" t="n">
        <v>1</v>
      </c>
      <c r="F44" s="0" t="n">
        <v>274</v>
      </c>
      <c r="G44" s="0" t="n">
        <v>15</v>
      </c>
      <c r="I44" s="0" t="s">
        <v>76</v>
      </c>
      <c r="J44" s="0" t="s">
        <v>75</v>
      </c>
      <c r="K44" s="0" t="s">
        <v>72</v>
      </c>
      <c r="N44" s="11" t="n">
        <v>16</v>
      </c>
      <c r="O44" s="12" t="n">
        <v>5511.8</v>
      </c>
      <c r="P44" s="12" t="n">
        <v>5540.6</v>
      </c>
      <c r="Q44" s="12" t="n">
        <v>5643.2</v>
      </c>
      <c r="R44" s="12"/>
      <c r="S44" s="13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customFormat="false" ht="15" hidden="false" customHeight="false" outlineLevel="0" collapsed="false">
      <c r="A45" s="0" t="s">
        <v>77</v>
      </c>
      <c r="B45" s="0" t="s">
        <v>40</v>
      </c>
      <c r="C45" s="0" t="s">
        <v>25</v>
      </c>
      <c r="D45" s="0" t="n">
        <v>0</v>
      </c>
      <c r="E45" s="0" t="n">
        <v>1</v>
      </c>
      <c r="F45" s="0" t="n">
        <v>614.6</v>
      </c>
      <c r="G45" s="0" t="n">
        <v>18</v>
      </c>
      <c r="I45" s="0" t="s">
        <v>77</v>
      </c>
      <c r="J45" s="0" t="s">
        <v>78</v>
      </c>
      <c r="K45" s="0" t="s">
        <v>79</v>
      </c>
      <c r="L45" s="0" t="s">
        <v>80</v>
      </c>
      <c r="M45" s="0" t="s">
        <v>81</v>
      </c>
      <c r="N45" s="1"/>
      <c r="O45" s="1"/>
      <c r="P45" s="1"/>
      <c r="Q45" s="2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customFormat="false" ht="15" hidden="false" customHeight="false" outlineLevel="0" collapsed="false">
      <c r="A46" s="0" t="s">
        <v>82</v>
      </c>
      <c r="B46" s="0" t="s">
        <v>40</v>
      </c>
      <c r="C46" s="0" t="s">
        <v>25</v>
      </c>
      <c r="D46" s="0" t="n">
        <v>0</v>
      </c>
      <c r="E46" s="0" t="n">
        <v>1</v>
      </c>
      <c r="F46" s="0" t="n">
        <v>561.2</v>
      </c>
      <c r="G46" s="0" t="n">
        <v>19</v>
      </c>
      <c r="I46" s="0" t="s">
        <v>82</v>
      </c>
      <c r="J46" s="0" t="s">
        <v>78</v>
      </c>
      <c r="K46" s="0" t="s">
        <v>79</v>
      </c>
      <c r="L46" s="0" t="s">
        <v>80</v>
      </c>
      <c r="M46" s="0" t="s">
        <v>81</v>
      </c>
      <c r="N46" s="2"/>
      <c r="O46" s="2"/>
      <c r="P46" s="2"/>
      <c r="Q46" s="2"/>
      <c r="R46" s="2"/>
      <c r="S46" s="2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customFormat="false" ht="15" hidden="false" customHeight="false" outlineLevel="0" collapsed="false">
      <c r="A47" s="0" t="s">
        <v>83</v>
      </c>
      <c r="B47" s="0" t="s">
        <v>40</v>
      </c>
      <c r="C47" s="0" t="s">
        <v>25</v>
      </c>
      <c r="D47" s="0" t="n">
        <v>0</v>
      </c>
      <c r="E47" s="0" t="n">
        <v>1</v>
      </c>
      <c r="F47" s="0" t="n">
        <v>330.2</v>
      </c>
      <c r="G47" s="0" t="n">
        <v>21</v>
      </c>
      <c r="I47" s="0" t="s">
        <v>83</v>
      </c>
      <c r="J47" s="0" t="s">
        <v>84</v>
      </c>
      <c r="K47" s="0" t="s">
        <v>85</v>
      </c>
      <c r="L47" s="0" t="s">
        <v>80</v>
      </c>
      <c r="M47" s="0" t="s">
        <v>81</v>
      </c>
      <c r="N47" s="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customFormat="false" ht="15" hidden="false" customHeight="false" outlineLevel="0" collapsed="false">
      <c r="A48" s="0" t="s">
        <v>86</v>
      </c>
      <c r="B48" s="0" t="s">
        <v>40</v>
      </c>
      <c r="C48" s="0" t="s">
        <v>25</v>
      </c>
      <c r="D48" s="0" t="n">
        <v>0</v>
      </c>
      <c r="E48" s="0" t="n">
        <v>1</v>
      </c>
      <c r="F48" s="0" t="n">
        <v>319.9</v>
      </c>
      <c r="G48" s="0" t="n">
        <v>22</v>
      </c>
      <c r="I48" s="0" t="s">
        <v>86</v>
      </c>
      <c r="J48" s="0" t="s">
        <v>84</v>
      </c>
      <c r="K48" s="0" t="s">
        <v>85</v>
      </c>
      <c r="L48" s="0" t="s">
        <v>80</v>
      </c>
      <c r="M48" s="0" t="s">
        <v>81</v>
      </c>
      <c r="N48" s="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customFormat="false" ht="15" hidden="false" customHeight="false" outlineLevel="0" collapsed="false">
      <c r="A49" s="0" t="s">
        <v>87</v>
      </c>
      <c r="B49" s="0" t="s">
        <v>40</v>
      </c>
      <c r="C49" s="0" t="s">
        <v>25</v>
      </c>
      <c r="D49" s="0" t="n">
        <v>0</v>
      </c>
      <c r="E49" s="0" t="n">
        <v>1</v>
      </c>
      <c r="F49" s="0" t="n">
        <v>323.3</v>
      </c>
      <c r="G49" s="0" t="n">
        <v>24</v>
      </c>
      <c r="I49" s="0" t="s">
        <v>87</v>
      </c>
      <c r="J49" s="0" t="s">
        <v>88</v>
      </c>
      <c r="K49" s="0" t="s">
        <v>89</v>
      </c>
      <c r="L49" s="0" t="s">
        <v>81</v>
      </c>
      <c r="N49" s="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customFormat="false" ht="15" hidden="false" customHeight="false" outlineLevel="0" collapsed="false">
      <c r="A50" s="0" t="s">
        <v>90</v>
      </c>
      <c r="B50" s="0" t="s">
        <v>40</v>
      </c>
      <c r="C50" s="0" t="s">
        <v>25</v>
      </c>
      <c r="D50" s="0" t="n">
        <v>0</v>
      </c>
      <c r="E50" s="0" t="n">
        <v>1</v>
      </c>
      <c r="F50" s="0" t="n">
        <v>326.3</v>
      </c>
      <c r="G50" s="0" t="n">
        <v>25</v>
      </c>
      <c r="I50" s="0" t="s">
        <v>90</v>
      </c>
      <c r="J50" s="0" t="s">
        <v>91</v>
      </c>
      <c r="K50" s="0" t="s">
        <v>89</v>
      </c>
      <c r="L50" s="0" t="s">
        <v>81</v>
      </c>
      <c r="N50" s="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customFormat="false" ht="15" hidden="false" customHeight="false" outlineLevel="0" collapsed="false">
      <c r="A51" s="0" t="s">
        <v>92</v>
      </c>
      <c r="B51" s="0" t="s">
        <v>40</v>
      </c>
      <c r="C51" s="0" t="s">
        <v>25</v>
      </c>
      <c r="D51" s="0" t="n">
        <v>0</v>
      </c>
      <c r="E51" s="0" t="n">
        <v>1</v>
      </c>
      <c r="F51" s="0" t="n">
        <v>307.3</v>
      </c>
      <c r="G51" s="0" t="n">
        <v>27</v>
      </c>
      <c r="I51" s="0" t="s">
        <v>92</v>
      </c>
      <c r="J51" s="0" t="s">
        <v>93</v>
      </c>
      <c r="K51" s="0" t="s">
        <v>54</v>
      </c>
      <c r="L51" s="0" t="s">
        <v>55</v>
      </c>
      <c r="N51" s="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customFormat="false" ht="15" hidden="false" customHeight="false" outlineLevel="0" collapsed="false">
      <c r="A52" s="0" t="s">
        <v>94</v>
      </c>
      <c r="B52" s="0" t="s">
        <v>40</v>
      </c>
      <c r="C52" s="0" t="s">
        <v>25</v>
      </c>
      <c r="D52" s="0" t="n">
        <v>0</v>
      </c>
      <c r="E52" s="0" t="n">
        <v>1</v>
      </c>
      <c r="F52" s="0" t="n">
        <v>331.1</v>
      </c>
      <c r="G52" s="0" t="n">
        <v>28</v>
      </c>
      <c r="I52" s="0" t="s">
        <v>94</v>
      </c>
      <c r="J52" s="0" t="s">
        <v>93</v>
      </c>
      <c r="K52" s="0" t="s">
        <v>54</v>
      </c>
      <c r="L52" s="0" t="s">
        <v>55</v>
      </c>
      <c r="N52" s="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customFormat="false" ht="15" hidden="false" customHeight="false" outlineLevel="0" collapsed="false">
      <c r="A53" s="0" t="s">
        <v>78</v>
      </c>
      <c r="B53" s="0" t="s">
        <v>40</v>
      </c>
      <c r="C53" s="0" t="s">
        <v>25</v>
      </c>
      <c r="D53" s="0" t="n">
        <v>1</v>
      </c>
      <c r="E53" s="0" t="n">
        <v>1</v>
      </c>
      <c r="F53" s="0" t="n">
        <v>513</v>
      </c>
      <c r="G53" s="0" t="n">
        <v>19</v>
      </c>
      <c r="N53" s="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customFormat="false" ht="15" hidden="false" customHeight="false" outlineLevel="0" collapsed="false">
      <c r="A54" s="0" t="s">
        <v>84</v>
      </c>
      <c r="B54" s="0" t="s">
        <v>40</v>
      </c>
      <c r="C54" s="0" t="s">
        <v>25</v>
      </c>
      <c r="D54" s="0" t="n">
        <v>1</v>
      </c>
      <c r="E54" s="0" t="n">
        <v>1</v>
      </c>
      <c r="F54" s="0" t="n">
        <v>589.7</v>
      </c>
      <c r="G54" s="0" t="n">
        <v>22</v>
      </c>
      <c r="N54" s="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customFormat="false" ht="15" hidden="false" customHeight="false" outlineLevel="0" collapsed="false">
      <c r="A55" s="0" t="s">
        <v>88</v>
      </c>
      <c r="B55" s="0" t="s">
        <v>40</v>
      </c>
      <c r="C55" s="0" t="s">
        <v>25</v>
      </c>
      <c r="D55" s="0" t="n">
        <v>1</v>
      </c>
      <c r="E55" s="0" t="n">
        <v>1</v>
      </c>
      <c r="F55" s="0" t="n">
        <v>255.1</v>
      </c>
      <c r="G55" s="0" t="n">
        <v>24</v>
      </c>
      <c r="N55" s="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customFormat="false" ht="15" hidden="false" customHeight="false" outlineLevel="0" collapsed="false">
      <c r="A56" s="0" t="s">
        <v>91</v>
      </c>
      <c r="B56" s="0" t="s">
        <v>40</v>
      </c>
      <c r="C56" s="0" t="s">
        <v>25</v>
      </c>
      <c r="D56" s="0" t="n">
        <v>1</v>
      </c>
      <c r="E56" s="0" t="n">
        <v>1</v>
      </c>
      <c r="F56" s="0" t="n">
        <v>258.7</v>
      </c>
      <c r="G56" s="0" t="n">
        <v>25</v>
      </c>
      <c r="N56" s="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customFormat="false" ht="15" hidden="false" customHeight="false" outlineLevel="0" collapsed="false">
      <c r="A57" s="0" t="s">
        <v>64</v>
      </c>
      <c r="B57" s="0" t="s">
        <v>95</v>
      </c>
      <c r="C57" s="0" t="s">
        <v>25</v>
      </c>
      <c r="D57" s="0" t="n">
        <v>1</v>
      </c>
      <c r="E57" s="0" t="n">
        <v>1</v>
      </c>
      <c r="F57" s="0" t="n">
        <v>1452.5</v>
      </c>
      <c r="G57" s="0" t="n">
        <v>3</v>
      </c>
      <c r="N57" s="7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customFormat="false" ht="15" hidden="false" customHeight="false" outlineLevel="0" collapsed="false">
      <c r="A58" s="0" t="s">
        <v>68</v>
      </c>
      <c r="B58" s="0" t="s">
        <v>95</v>
      </c>
      <c r="C58" s="0" t="s">
        <v>25</v>
      </c>
      <c r="D58" s="0" t="n">
        <v>1</v>
      </c>
      <c r="E58" s="0" t="n">
        <v>1</v>
      </c>
      <c r="F58" s="0" t="n">
        <v>1386.6</v>
      </c>
      <c r="G58" s="0" t="n">
        <v>7</v>
      </c>
      <c r="N58" s="7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customFormat="false" ht="15" hidden="false" customHeight="false" outlineLevel="0" collapsed="false">
      <c r="A59" s="0" t="s">
        <v>71</v>
      </c>
      <c r="B59" s="0" t="s">
        <v>24</v>
      </c>
      <c r="C59" s="0" t="s">
        <v>25</v>
      </c>
      <c r="D59" s="0" t="n">
        <v>1</v>
      </c>
      <c r="E59" s="0" t="n">
        <v>1</v>
      </c>
      <c r="F59" s="0" t="n">
        <v>1683.7</v>
      </c>
      <c r="G59" s="0" t="n">
        <v>11</v>
      </c>
      <c r="N59" s="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customFormat="false" ht="15" hidden="false" customHeight="false" outlineLevel="0" collapsed="false">
      <c r="A60" s="0" t="s">
        <v>75</v>
      </c>
      <c r="B60" s="0" t="s">
        <v>36</v>
      </c>
      <c r="C60" s="0" t="s">
        <v>25</v>
      </c>
      <c r="D60" s="0" t="n">
        <v>1</v>
      </c>
      <c r="E60" s="0" t="n">
        <v>1</v>
      </c>
      <c r="F60" s="0" t="n">
        <v>1593.3</v>
      </c>
      <c r="G60" s="0" t="n">
        <v>15</v>
      </c>
      <c r="N60" s="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customFormat="false" ht="15" hidden="false" customHeight="false" outlineLevel="0" collapsed="false">
      <c r="A61" s="0" t="s">
        <v>79</v>
      </c>
      <c r="B61" s="0" t="s">
        <v>36</v>
      </c>
      <c r="C61" s="0" t="s">
        <v>25</v>
      </c>
      <c r="D61" s="0" t="n">
        <v>1</v>
      </c>
      <c r="E61" s="0" t="n">
        <v>1</v>
      </c>
      <c r="F61" s="0" t="n">
        <v>599.1</v>
      </c>
      <c r="G61" s="0" t="n">
        <v>19</v>
      </c>
      <c r="N61" s="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customFormat="false" ht="15" hidden="false" customHeight="false" outlineLevel="0" collapsed="false">
      <c r="A62" s="0" t="s">
        <v>85</v>
      </c>
      <c r="B62" s="0" t="s">
        <v>40</v>
      </c>
      <c r="C62" s="0" t="s">
        <v>25</v>
      </c>
      <c r="D62" s="0" t="n">
        <v>1</v>
      </c>
      <c r="E62" s="0" t="n">
        <v>1</v>
      </c>
      <c r="F62" s="0" t="n">
        <v>673.8</v>
      </c>
      <c r="G62" s="0" t="n">
        <v>22</v>
      </c>
      <c r="N62" s="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customFormat="false" ht="15" hidden="false" customHeight="false" outlineLevel="0" collapsed="false">
      <c r="A63" s="0" t="s">
        <v>89</v>
      </c>
      <c r="B63" s="0" t="s">
        <v>36</v>
      </c>
      <c r="C63" s="0" t="s">
        <v>25</v>
      </c>
      <c r="D63" s="0" t="n">
        <v>1</v>
      </c>
      <c r="E63" s="0" t="n">
        <v>1</v>
      </c>
      <c r="F63" s="0" t="n">
        <v>1449.1</v>
      </c>
      <c r="G63" s="0" t="n">
        <v>25</v>
      </c>
    </row>
    <row r="64" customFormat="false" ht="15" hidden="false" customHeight="false" outlineLevel="0" collapsed="false">
      <c r="A64" s="0" t="s">
        <v>93</v>
      </c>
      <c r="B64" s="0" t="s">
        <v>40</v>
      </c>
      <c r="C64" s="0" t="s">
        <v>25</v>
      </c>
      <c r="D64" s="0" t="n">
        <v>1</v>
      </c>
      <c r="E64" s="0" t="n">
        <v>1</v>
      </c>
      <c r="F64" s="0" t="n">
        <v>609.7</v>
      </c>
      <c r="G64" s="0" t="n">
        <v>28</v>
      </c>
    </row>
    <row r="65" customFormat="false" ht="15" hidden="false" customHeight="false" outlineLevel="0" collapsed="false">
      <c r="A65" s="0" t="s">
        <v>80</v>
      </c>
      <c r="B65" s="0" t="s">
        <v>24</v>
      </c>
      <c r="C65" s="0" t="s">
        <v>25</v>
      </c>
      <c r="D65" s="0" t="n">
        <v>1</v>
      </c>
      <c r="E65" s="0" t="n">
        <v>1</v>
      </c>
      <c r="F65" s="0" t="n">
        <v>489.7</v>
      </c>
      <c r="G65" s="0" t="n">
        <v>22</v>
      </c>
    </row>
    <row r="66" customFormat="false" ht="15" hidden="false" customHeight="false" outlineLevel="0" collapsed="false">
      <c r="A66" s="0" t="s">
        <v>54</v>
      </c>
      <c r="B66" s="0" t="s">
        <v>36</v>
      </c>
      <c r="C66" s="0" t="s">
        <v>25</v>
      </c>
      <c r="D66" s="0" t="n">
        <v>1</v>
      </c>
      <c r="E66" s="0" t="n">
        <v>1</v>
      </c>
      <c r="F66" s="0" t="n">
        <v>3576.2</v>
      </c>
      <c r="G66" s="0" t="n">
        <v>28</v>
      </c>
    </row>
    <row r="67" customFormat="false" ht="15" hidden="false" customHeight="false" outlineLevel="0" collapsed="false">
      <c r="A67" s="0" t="s">
        <v>65</v>
      </c>
      <c r="B67" s="0" t="s">
        <v>57</v>
      </c>
      <c r="C67" s="0" t="s">
        <v>96</v>
      </c>
      <c r="D67" s="0" t="n">
        <v>1</v>
      </c>
      <c r="E67" s="0" t="n">
        <v>0</v>
      </c>
      <c r="F67" s="14" t="n">
        <f aca="false">3889.9-8</f>
        <v>3881.9</v>
      </c>
      <c r="G67" s="0" t="n">
        <v>7</v>
      </c>
    </row>
    <row r="68" customFormat="false" ht="15" hidden="false" customHeight="false" outlineLevel="0" collapsed="false">
      <c r="A68" s="0" t="s">
        <v>72</v>
      </c>
      <c r="B68" s="0" t="s">
        <v>59</v>
      </c>
      <c r="C68" s="0" t="s">
        <v>96</v>
      </c>
      <c r="D68" s="0" t="n">
        <v>1</v>
      </c>
      <c r="E68" s="0" t="n">
        <v>0</v>
      </c>
      <c r="F68" s="14" t="n">
        <f aca="false">3474-6</f>
        <v>3468</v>
      </c>
      <c r="G68" s="0" t="n">
        <v>15</v>
      </c>
    </row>
    <row r="69" customFormat="false" ht="15" hidden="false" customHeight="false" outlineLevel="0" collapsed="false">
      <c r="A69" s="0" t="s">
        <v>81</v>
      </c>
      <c r="B69" s="0" t="s">
        <v>59</v>
      </c>
      <c r="C69" s="0" t="s">
        <v>97</v>
      </c>
      <c r="D69" s="0" t="n">
        <v>1</v>
      </c>
      <c r="E69" s="0" t="n">
        <v>0</v>
      </c>
      <c r="F69" s="14" t="n">
        <f aca="false">3002.6+8</f>
        <v>3010.6</v>
      </c>
      <c r="G69" s="0" t="n">
        <v>25</v>
      </c>
    </row>
    <row r="70" customFormat="false" ht="15" hidden="false" customHeight="false" outlineLevel="0" collapsed="false">
      <c r="A70" s="0" t="s">
        <v>55</v>
      </c>
      <c r="B70" s="0" t="s">
        <v>98</v>
      </c>
      <c r="C70" s="0" t="s">
        <v>99</v>
      </c>
      <c r="D70" s="0" t="n">
        <v>0</v>
      </c>
      <c r="E70" s="0" t="n">
        <v>0</v>
      </c>
      <c r="F70" s="0" t="n">
        <v>509.7</v>
      </c>
      <c r="G70" s="0" t="n">
        <v>28</v>
      </c>
    </row>
    <row r="71" customFormat="false" ht="15" hidden="false" customHeight="false" outlineLevel="0" collapsed="false">
      <c r="A71" s="0" t="s">
        <v>100</v>
      </c>
      <c r="B71" s="0" t="s">
        <v>40</v>
      </c>
      <c r="C71" s="0" t="s">
        <v>25</v>
      </c>
      <c r="D71" s="0" t="n">
        <v>0</v>
      </c>
      <c r="E71" s="0" t="n">
        <v>1</v>
      </c>
      <c r="F71" s="0" t="n">
        <v>1006.4</v>
      </c>
      <c r="G71" s="0" t="n">
        <v>1</v>
      </c>
      <c r="I71" s="0" t="s">
        <v>100</v>
      </c>
      <c r="J71" s="0" t="s">
        <v>101</v>
      </c>
      <c r="K71" s="0" t="s">
        <v>102</v>
      </c>
    </row>
    <row r="72" customFormat="false" ht="15" hidden="false" customHeight="false" outlineLevel="0" collapsed="false">
      <c r="A72" s="0" t="s">
        <v>103</v>
      </c>
      <c r="B72" s="0" t="s">
        <v>40</v>
      </c>
      <c r="C72" s="0" t="s">
        <v>25</v>
      </c>
      <c r="D72" s="0" t="n">
        <v>0</v>
      </c>
      <c r="E72" s="0" t="n">
        <v>1</v>
      </c>
      <c r="F72" s="0" t="n">
        <v>869.9</v>
      </c>
      <c r="G72" s="0" t="n">
        <v>3</v>
      </c>
      <c r="I72" s="0" t="s">
        <v>103</v>
      </c>
      <c r="J72" s="0" t="s">
        <v>101</v>
      </c>
      <c r="K72" s="0" t="s">
        <v>102</v>
      </c>
    </row>
    <row r="73" customFormat="false" ht="15" hidden="false" customHeight="false" outlineLevel="0" collapsed="false">
      <c r="A73" s="0" t="s">
        <v>104</v>
      </c>
      <c r="B73" s="0" t="s">
        <v>40</v>
      </c>
      <c r="C73" s="0" t="s">
        <v>25</v>
      </c>
      <c r="D73" s="0" t="n">
        <v>0</v>
      </c>
      <c r="E73" s="0" t="n">
        <v>1</v>
      </c>
      <c r="F73" s="0" t="n">
        <v>1013.4</v>
      </c>
      <c r="G73" s="0" t="n">
        <v>5</v>
      </c>
      <c r="I73" s="0" t="s">
        <v>104</v>
      </c>
      <c r="J73" s="0" t="s">
        <v>105</v>
      </c>
      <c r="K73" s="0" t="s">
        <v>102</v>
      </c>
    </row>
    <row r="74" customFormat="false" ht="15" hidden="false" customHeight="false" outlineLevel="0" collapsed="false">
      <c r="A74" s="0" t="s">
        <v>106</v>
      </c>
      <c r="B74" s="0" t="s">
        <v>40</v>
      </c>
      <c r="C74" s="0" t="s">
        <v>25</v>
      </c>
      <c r="D74" s="0" t="n">
        <v>0</v>
      </c>
      <c r="E74" s="0" t="n">
        <v>1</v>
      </c>
      <c r="F74" s="0" t="n">
        <v>1016.9</v>
      </c>
      <c r="G74" s="0" t="n">
        <v>7</v>
      </c>
      <c r="I74" s="0" t="s">
        <v>106</v>
      </c>
      <c r="J74" s="0" t="s">
        <v>105</v>
      </c>
      <c r="K74" s="0" t="s">
        <v>102</v>
      </c>
    </row>
    <row r="75" customFormat="false" ht="15" hidden="false" customHeight="false" outlineLevel="0" collapsed="false">
      <c r="A75" s="0" t="s">
        <v>107</v>
      </c>
      <c r="B75" s="0" t="s">
        <v>40</v>
      </c>
      <c r="C75" s="0" t="s">
        <v>25</v>
      </c>
      <c r="D75" s="0" t="n">
        <v>0</v>
      </c>
      <c r="E75" s="0" t="n">
        <v>1</v>
      </c>
      <c r="F75" s="0" t="n">
        <v>322.9</v>
      </c>
      <c r="G75" s="0" t="n">
        <v>10</v>
      </c>
      <c r="I75" s="0" t="s">
        <v>107</v>
      </c>
      <c r="J75" s="0" t="s">
        <v>108</v>
      </c>
      <c r="K75" s="0" t="s">
        <v>109</v>
      </c>
    </row>
    <row r="76" customFormat="false" ht="15" hidden="false" customHeight="false" outlineLevel="0" collapsed="false">
      <c r="A76" s="0" t="s">
        <v>110</v>
      </c>
      <c r="B76" s="0" t="s">
        <v>40</v>
      </c>
      <c r="C76" s="0" t="s">
        <v>25</v>
      </c>
      <c r="D76" s="0" t="n">
        <v>0</v>
      </c>
      <c r="E76" s="0" t="n">
        <v>1</v>
      </c>
      <c r="F76" s="0" t="n">
        <v>266.1</v>
      </c>
      <c r="G76" s="0" t="n">
        <v>11</v>
      </c>
      <c r="I76" s="0" t="s">
        <v>110</v>
      </c>
      <c r="J76" s="0" t="s">
        <v>108</v>
      </c>
      <c r="K76" s="0" t="s">
        <v>109</v>
      </c>
    </row>
    <row r="77" customFormat="false" ht="15" hidden="false" customHeight="false" outlineLevel="0" collapsed="false">
      <c r="A77" s="0" t="s">
        <v>111</v>
      </c>
      <c r="B77" s="0" t="s">
        <v>40</v>
      </c>
      <c r="C77" s="0" t="s">
        <v>25</v>
      </c>
      <c r="D77" s="0" t="n">
        <v>0</v>
      </c>
      <c r="E77" s="0" t="n">
        <v>1</v>
      </c>
      <c r="F77" s="0" t="n">
        <v>316.8</v>
      </c>
      <c r="G77" s="0" t="n">
        <v>14</v>
      </c>
      <c r="I77" s="0" t="s">
        <v>111</v>
      </c>
      <c r="J77" s="0" t="s">
        <v>112</v>
      </c>
      <c r="K77" s="0" t="s">
        <v>109</v>
      </c>
    </row>
    <row r="78" customFormat="false" ht="15" hidden="false" customHeight="false" outlineLevel="0" collapsed="false">
      <c r="A78" s="0" t="s">
        <v>113</v>
      </c>
      <c r="B78" s="0" t="s">
        <v>40</v>
      </c>
      <c r="C78" s="0" t="s">
        <v>25</v>
      </c>
      <c r="D78" s="0" t="n">
        <v>0</v>
      </c>
      <c r="E78" s="0" t="n">
        <v>1</v>
      </c>
      <c r="F78" s="0" t="n">
        <v>314.4</v>
      </c>
      <c r="G78" s="0" t="n">
        <v>15</v>
      </c>
      <c r="I78" s="0" t="s">
        <v>113</v>
      </c>
      <c r="J78" s="0" t="s">
        <v>112</v>
      </c>
      <c r="K78" s="0" t="s">
        <v>109</v>
      </c>
    </row>
    <row r="79" customFormat="false" ht="15" hidden="false" customHeight="false" outlineLevel="0" collapsed="false">
      <c r="A79" s="0" t="s">
        <v>114</v>
      </c>
      <c r="B79" s="0" t="s">
        <v>40</v>
      </c>
      <c r="C79" s="0" t="s">
        <v>25</v>
      </c>
      <c r="D79" s="0" t="n">
        <v>0</v>
      </c>
      <c r="E79" s="0" t="n">
        <v>1</v>
      </c>
      <c r="F79" s="0" t="n">
        <v>300.3</v>
      </c>
      <c r="G79" s="0" t="n">
        <v>18</v>
      </c>
      <c r="I79" s="0" t="s">
        <v>114</v>
      </c>
      <c r="J79" s="0" t="s">
        <v>115</v>
      </c>
      <c r="K79" s="0" t="s">
        <v>79</v>
      </c>
      <c r="L79" s="0" t="s">
        <v>80</v>
      </c>
      <c r="M79" s="0" t="s">
        <v>81</v>
      </c>
    </row>
    <row r="80" customFormat="false" ht="15" hidden="false" customHeight="false" outlineLevel="0" collapsed="false">
      <c r="A80" s="0" t="s">
        <v>116</v>
      </c>
      <c r="B80" s="0" t="s">
        <v>40</v>
      </c>
      <c r="C80" s="0" t="s">
        <v>25</v>
      </c>
      <c r="D80" s="0" t="n">
        <v>0</v>
      </c>
      <c r="E80" s="0" t="n">
        <v>1</v>
      </c>
      <c r="F80" s="0" t="n">
        <v>240.6</v>
      </c>
      <c r="G80" s="0" t="n">
        <v>19</v>
      </c>
      <c r="I80" s="0" t="s">
        <v>116</v>
      </c>
      <c r="J80" s="0" t="s">
        <v>115</v>
      </c>
      <c r="K80" s="0" t="s">
        <v>79</v>
      </c>
      <c r="L80" s="0" t="s">
        <v>80</v>
      </c>
      <c r="M80" s="0" t="s">
        <v>81</v>
      </c>
    </row>
    <row r="81" customFormat="false" ht="15" hidden="false" customHeight="false" outlineLevel="0" collapsed="false">
      <c r="A81" s="0" t="s">
        <v>117</v>
      </c>
      <c r="B81" s="0" t="s">
        <v>40</v>
      </c>
      <c r="C81" s="0" t="s">
        <v>25</v>
      </c>
      <c r="D81" s="0" t="n">
        <v>0</v>
      </c>
      <c r="E81" s="0" t="n">
        <v>1</v>
      </c>
      <c r="F81" s="0" t="n">
        <v>275.2</v>
      </c>
      <c r="G81" s="0" t="n">
        <v>21</v>
      </c>
      <c r="I81" s="0" t="s">
        <v>117</v>
      </c>
      <c r="J81" s="0" t="s">
        <v>118</v>
      </c>
      <c r="K81" s="0" t="s">
        <v>85</v>
      </c>
      <c r="L81" s="0" t="s">
        <v>80</v>
      </c>
      <c r="M81" s="0" t="s">
        <v>81</v>
      </c>
    </row>
    <row r="82" customFormat="false" ht="15" hidden="false" customHeight="false" outlineLevel="0" collapsed="false">
      <c r="A82" s="0" t="s">
        <v>119</v>
      </c>
      <c r="B82" s="0" t="s">
        <v>40</v>
      </c>
      <c r="C82" s="0" t="s">
        <v>25</v>
      </c>
      <c r="D82" s="0" t="n">
        <v>0</v>
      </c>
      <c r="E82" s="0" t="n">
        <v>1</v>
      </c>
      <c r="F82" s="0" t="n">
        <v>241.6</v>
      </c>
      <c r="G82" s="0" t="n">
        <v>22</v>
      </c>
      <c r="I82" s="0" t="s">
        <v>119</v>
      </c>
      <c r="J82" s="0" t="s">
        <v>118</v>
      </c>
      <c r="K82" s="0" t="s">
        <v>85</v>
      </c>
      <c r="L82" s="0" t="s">
        <v>80</v>
      </c>
      <c r="M82" s="0" t="s">
        <v>81</v>
      </c>
    </row>
    <row r="83" customFormat="false" ht="15" hidden="false" customHeight="false" outlineLevel="0" collapsed="false">
      <c r="A83" s="0" t="s">
        <v>120</v>
      </c>
      <c r="B83" s="0" t="s">
        <v>40</v>
      </c>
      <c r="C83" s="0" t="s">
        <v>25</v>
      </c>
      <c r="D83" s="0" t="n">
        <v>0</v>
      </c>
      <c r="E83" s="0" t="n">
        <v>1</v>
      </c>
      <c r="F83" s="0" t="n">
        <v>375.4</v>
      </c>
      <c r="G83" s="0" t="n">
        <v>24</v>
      </c>
      <c r="I83" s="0" t="s">
        <v>120</v>
      </c>
      <c r="J83" s="0" t="s">
        <v>88</v>
      </c>
      <c r="K83" s="0" t="s">
        <v>89</v>
      </c>
      <c r="L83" s="0" t="s">
        <v>81</v>
      </c>
    </row>
    <row r="84" customFormat="false" ht="15" hidden="false" customHeight="false" outlineLevel="0" collapsed="false">
      <c r="A84" s="0" t="s">
        <v>121</v>
      </c>
      <c r="B84" s="0" t="s">
        <v>40</v>
      </c>
      <c r="C84" s="0" t="s">
        <v>25</v>
      </c>
      <c r="D84" s="0" t="n">
        <v>0</v>
      </c>
      <c r="E84" s="0" t="n">
        <v>1</v>
      </c>
      <c r="F84" s="0" t="n">
        <v>377.4</v>
      </c>
      <c r="G84" s="0" t="n">
        <v>25</v>
      </c>
      <c r="I84" s="0" t="s">
        <v>121</v>
      </c>
      <c r="J84" s="0" t="s">
        <v>91</v>
      </c>
      <c r="K84" s="0" t="s">
        <v>89</v>
      </c>
      <c r="L84" s="0" t="s">
        <v>81</v>
      </c>
    </row>
    <row r="85" customFormat="false" ht="15" hidden="false" customHeight="false" outlineLevel="0" collapsed="false">
      <c r="A85" s="0" t="s">
        <v>122</v>
      </c>
      <c r="B85" s="0" t="s">
        <v>40</v>
      </c>
      <c r="C85" s="0" t="s">
        <v>25</v>
      </c>
      <c r="D85" s="0" t="n">
        <v>0</v>
      </c>
      <c r="E85" s="0" t="n">
        <v>1</v>
      </c>
      <c r="F85" s="0" t="n">
        <v>253</v>
      </c>
      <c r="G85" s="0" t="n">
        <v>27</v>
      </c>
      <c r="I85" s="0" t="s">
        <v>122</v>
      </c>
      <c r="J85" s="0" t="s">
        <v>123</v>
      </c>
      <c r="K85" s="0" t="s">
        <v>54</v>
      </c>
      <c r="L85" s="0" t="s">
        <v>55</v>
      </c>
    </row>
    <row r="86" customFormat="false" ht="15" hidden="false" customHeight="false" outlineLevel="0" collapsed="false">
      <c r="A86" s="0" t="s">
        <v>124</v>
      </c>
      <c r="B86" s="0" t="s">
        <v>40</v>
      </c>
      <c r="C86" s="0" t="s">
        <v>25</v>
      </c>
      <c r="D86" s="0" t="n">
        <v>0</v>
      </c>
      <c r="E86" s="0" t="n">
        <v>1</v>
      </c>
      <c r="F86" s="0" t="n">
        <v>262.7</v>
      </c>
      <c r="G86" s="0" t="n">
        <v>28</v>
      </c>
      <c r="I86" s="0" t="s">
        <v>124</v>
      </c>
      <c r="J86" s="0" t="s">
        <v>123</v>
      </c>
      <c r="K86" s="0" t="s">
        <v>54</v>
      </c>
      <c r="L86" s="0" t="s">
        <v>55</v>
      </c>
    </row>
    <row r="87" customFormat="false" ht="15" hidden="false" customHeight="false" outlineLevel="0" collapsed="false">
      <c r="A87" s="0" t="s">
        <v>115</v>
      </c>
      <c r="B87" s="0" t="s">
        <v>40</v>
      </c>
      <c r="C87" s="0" t="s">
        <v>25</v>
      </c>
      <c r="D87" s="0" t="n">
        <v>1</v>
      </c>
      <c r="E87" s="0" t="n">
        <v>1</v>
      </c>
      <c r="F87" s="15" t="n">
        <f aca="false">898.3+15</f>
        <v>913.3</v>
      </c>
      <c r="G87" s="0" t="n">
        <v>19</v>
      </c>
    </row>
    <row r="88" customFormat="false" ht="15" hidden="false" customHeight="false" outlineLevel="0" collapsed="false">
      <c r="A88" s="0" t="s">
        <v>118</v>
      </c>
      <c r="B88" s="0" t="s">
        <v>40</v>
      </c>
      <c r="C88" s="0" t="s">
        <v>25</v>
      </c>
      <c r="D88" s="0" t="n">
        <v>1</v>
      </c>
      <c r="E88" s="0" t="n">
        <v>1</v>
      </c>
      <c r="F88" s="15" t="n">
        <f aca="false">706.7+15</f>
        <v>721.7</v>
      </c>
      <c r="G88" s="0" t="n">
        <v>22</v>
      </c>
    </row>
    <row r="89" customFormat="false" ht="15" hidden="false" customHeight="false" outlineLevel="0" collapsed="false">
      <c r="A89" s="0" t="s">
        <v>101</v>
      </c>
      <c r="B89" s="0" t="s">
        <v>36</v>
      </c>
      <c r="C89" s="0" t="s">
        <v>25</v>
      </c>
      <c r="D89" s="0" t="n">
        <v>1</v>
      </c>
      <c r="E89" s="0" t="n">
        <v>1</v>
      </c>
      <c r="F89" s="0" t="n">
        <v>1267.6</v>
      </c>
      <c r="G89" s="0" t="n">
        <v>3</v>
      </c>
    </row>
    <row r="90" customFormat="false" ht="15" hidden="false" customHeight="false" outlineLevel="0" collapsed="false">
      <c r="A90" s="0" t="s">
        <v>105</v>
      </c>
      <c r="B90" s="0" t="s">
        <v>24</v>
      </c>
      <c r="C90" s="0" t="s">
        <v>25</v>
      </c>
      <c r="D90" s="0" t="n">
        <v>1</v>
      </c>
      <c r="E90" s="0" t="n">
        <v>1</v>
      </c>
      <c r="F90" s="0" t="n">
        <v>1079.7</v>
      </c>
      <c r="G90" s="0" t="n">
        <v>7</v>
      </c>
    </row>
    <row r="91" customFormat="false" ht="15" hidden="false" customHeight="false" outlineLevel="0" collapsed="false">
      <c r="A91" s="0" t="s">
        <v>108</v>
      </c>
      <c r="B91" s="0" t="s">
        <v>36</v>
      </c>
      <c r="C91" s="0" t="s">
        <v>25</v>
      </c>
      <c r="D91" s="0" t="n">
        <v>1</v>
      </c>
      <c r="E91" s="0" t="n">
        <v>1</v>
      </c>
      <c r="F91" s="0" t="n">
        <v>1632.5</v>
      </c>
      <c r="G91" s="0" t="n">
        <v>11</v>
      </c>
    </row>
    <row r="92" customFormat="false" ht="15" hidden="false" customHeight="false" outlineLevel="0" collapsed="false">
      <c r="A92" s="0" t="s">
        <v>112</v>
      </c>
      <c r="B92" s="0" t="s">
        <v>36</v>
      </c>
      <c r="C92" s="0" t="s">
        <v>25</v>
      </c>
      <c r="D92" s="0" t="n">
        <v>1</v>
      </c>
      <c r="E92" s="0" t="n">
        <v>1</v>
      </c>
      <c r="F92" s="0" t="n">
        <v>1481.6</v>
      </c>
      <c r="G92" s="0" t="n">
        <v>15</v>
      </c>
    </row>
    <row r="93" customFormat="false" ht="15" hidden="false" customHeight="false" outlineLevel="0" collapsed="false">
      <c r="A93" s="0" t="s">
        <v>123</v>
      </c>
      <c r="B93" s="0" t="s">
        <v>40</v>
      </c>
      <c r="C93" s="0" t="s">
        <v>25</v>
      </c>
      <c r="D93" s="0" t="n">
        <v>1</v>
      </c>
      <c r="E93" s="0" t="n">
        <v>1</v>
      </c>
      <c r="F93" s="0" t="n">
        <v>780.7</v>
      </c>
      <c r="G93" s="0" t="n">
        <v>28</v>
      </c>
    </row>
    <row r="94" customFormat="false" ht="15" hidden="false" customHeight="false" outlineLevel="0" collapsed="false">
      <c r="A94" s="0" t="s">
        <v>102</v>
      </c>
      <c r="B94" s="0" t="s">
        <v>59</v>
      </c>
      <c r="C94" s="0" t="s">
        <v>97</v>
      </c>
      <c r="D94" s="0" t="n">
        <v>1</v>
      </c>
      <c r="E94" s="0" t="n">
        <v>0</v>
      </c>
      <c r="F94" s="14" t="n">
        <f aca="false">3526+8</f>
        <v>3534</v>
      </c>
      <c r="G94" s="0" t="n">
        <v>7</v>
      </c>
    </row>
    <row r="95" customFormat="false" ht="13.8" hidden="false" customHeight="false" outlineLevel="0" collapsed="false">
      <c r="A95" s="0" t="s">
        <v>109</v>
      </c>
      <c r="B95" s="0" t="s">
        <v>59</v>
      </c>
      <c r="C95" s="0" t="s">
        <v>97</v>
      </c>
      <c r="D95" s="0" t="n">
        <v>1</v>
      </c>
      <c r="E95" s="0" t="n">
        <v>0</v>
      </c>
      <c r="F95" s="14" t="n">
        <f aca="false">3572.6+8</f>
        <v>3580.6</v>
      </c>
      <c r="G95" s="0" t="n">
        <v>15</v>
      </c>
    </row>
    <row r="96" customFormat="false" ht="15" hidden="false" customHeight="false" outlineLevel="0" collapsed="false">
      <c r="A96" s="0" t="s">
        <v>125</v>
      </c>
      <c r="B96" s="0" t="s">
        <v>40</v>
      </c>
      <c r="C96" s="0" t="s">
        <v>25</v>
      </c>
      <c r="D96" s="0" t="n">
        <v>0</v>
      </c>
      <c r="E96" s="0" t="n">
        <v>1</v>
      </c>
      <c r="F96" s="0" t="n">
        <v>834.3</v>
      </c>
      <c r="G96" s="0" t="n">
        <v>1</v>
      </c>
      <c r="I96" s="0" t="s">
        <v>125</v>
      </c>
      <c r="J96" s="0" t="s">
        <v>126</v>
      </c>
      <c r="K96" s="0" t="s">
        <v>102</v>
      </c>
    </row>
    <row r="97" customFormat="false" ht="15" hidden="false" customHeight="false" outlineLevel="0" collapsed="false">
      <c r="A97" s="0" t="s">
        <v>127</v>
      </c>
      <c r="B97" s="0" t="s">
        <v>40</v>
      </c>
      <c r="C97" s="0" t="s">
        <v>25</v>
      </c>
      <c r="D97" s="0" t="n">
        <v>0</v>
      </c>
      <c r="E97" s="0" t="n">
        <v>1</v>
      </c>
      <c r="F97" s="0" t="n">
        <v>710.2</v>
      </c>
      <c r="G97" s="0" t="n">
        <v>3</v>
      </c>
      <c r="I97" s="0" t="s">
        <v>127</v>
      </c>
      <c r="J97" s="0" t="s">
        <v>126</v>
      </c>
      <c r="K97" s="0" t="s">
        <v>102</v>
      </c>
    </row>
    <row r="98" customFormat="false" ht="15" hidden="false" customHeight="false" outlineLevel="0" collapsed="false">
      <c r="A98" s="0" t="s">
        <v>128</v>
      </c>
      <c r="B98" s="0" t="s">
        <v>40</v>
      </c>
      <c r="C98" s="0" t="s">
        <v>25</v>
      </c>
      <c r="D98" s="0" t="n">
        <v>0</v>
      </c>
      <c r="E98" s="0" t="n">
        <v>1</v>
      </c>
      <c r="F98" s="0" t="n">
        <v>772.9</v>
      </c>
      <c r="G98" s="0" t="n">
        <v>5</v>
      </c>
      <c r="I98" s="0" t="s">
        <v>128</v>
      </c>
      <c r="J98" s="0" t="s">
        <v>129</v>
      </c>
      <c r="K98" s="0" t="s">
        <v>102</v>
      </c>
    </row>
    <row r="99" customFormat="false" ht="15" hidden="false" customHeight="false" outlineLevel="0" collapsed="false">
      <c r="A99" s="0" t="s">
        <v>130</v>
      </c>
      <c r="B99" s="0" t="s">
        <v>40</v>
      </c>
      <c r="C99" s="0" t="s">
        <v>25</v>
      </c>
      <c r="D99" s="0" t="n">
        <v>0</v>
      </c>
      <c r="E99" s="0" t="n">
        <v>1</v>
      </c>
      <c r="F99" s="0" t="n">
        <v>766.5</v>
      </c>
      <c r="G99" s="0" t="n">
        <v>7</v>
      </c>
      <c r="I99" s="0" t="s">
        <v>130</v>
      </c>
      <c r="J99" s="0" t="s">
        <v>129</v>
      </c>
      <c r="K99" s="0" t="s">
        <v>102</v>
      </c>
    </row>
    <row r="100" customFormat="false" ht="15" hidden="false" customHeight="false" outlineLevel="0" collapsed="false">
      <c r="A100" s="0" t="s">
        <v>131</v>
      </c>
      <c r="B100" s="0" t="s">
        <v>40</v>
      </c>
      <c r="C100" s="0" t="s">
        <v>25</v>
      </c>
      <c r="D100" s="0" t="n">
        <v>0</v>
      </c>
      <c r="E100" s="0" t="n">
        <v>1</v>
      </c>
      <c r="F100" s="0" t="n">
        <v>328.4</v>
      </c>
      <c r="G100" s="0" t="n">
        <v>10</v>
      </c>
      <c r="I100" s="0" t="s">
        <v>131</v>
      </c>
      <c r="J100" s="0" t="s">
        <v>132</v>
      </c>
      <c r="K100" s="0" t="s">
        <v>109</v>
      </c>
    </row>
    <row r="101" customFormat="false" ht="15" hidden="false" customHeight="false" outlineLevel="0" collapsed="false">
      <c r="A101" s="0" t="s">
        <v>133</v>
      </c>
      <c r="B101" s="0" t="s">
        <v>40</v>
      </c>
      <c r="C101" s="0" t="s">
        <v>25</v>
      </c>
      <c r="D101" s="0" t="n">
        <v>0</v>
      </c>
      <c r="E101" s="0" t="n">
        <v>1</v>
      </c>
      <c r="F101" s="0" t="n">
        <v>267.8</v>
      </c>
      <c r="G101" s="0" t="n">
        <v>11</v>
      </c>
      <c r="I101" s="0" t="s">
        <v>133</v>
      </c>
      <c r="J101" s="0" t="s">
        <v>132</v>
      </c>
      <c r="K101" s="0" t="s">
        <v>109</v>
      </c>
    </row>
    <row r="102" customFormat="false" ht="15" hidden="false" customHeight="false" outlineLevel="0" collapsed="false">
      <c r="A102" s="0" t="s">
        <v>134</v>
      </c>
      <c r="B102" s="0" t="s">
        <v>40</v>
      </c>
      <c r="C102" s="0" t="s">
        <v>25</v>
      </c>
      <c r="D102" s="0" t="n">
        <v>0</v>
      </c>
      <c r="E102" s="0" t="n">
        <v>1</v>
      </c>
      <c r="F102" s="0" t="n">
        <v>286.2</v>
      </c>
      <c r="G102" s="0" t="n">
        <v>14</v>
      </c>
      <c r="I102" s="0" t="s">
        <v>134</v>
      </c>
      <c r="J102" s="0" t="s">
        <v>135</v>
      </c>
      <c r="K102" s="0" t="s">
        <v>109</v>
      </c>
    </row>
    <row r="103" customFormat="false" ht="15" hidden="false" customHeight="false" outlineLevel="0" collapsed="false">
      <c r="A103" s="0" t="s">
        <v>136</v>
      </c>
      <c r="B103" s="0" t="s">
        <v>40</v>
      </c>
      <c r="C103" s="0" t="s">
        <v>25</v>
      </c>
      <c r="D103" s="0" t="n">
        <v>0</v>
      </c>
      <c r="E103" s="0" t="n">
        <v>1</v>
      </c>
      <c r="F103" s="0" t="n">
        <v>273.8</v>
      </c>
      <c r="G103" s="0" t="n">
        <v>15</v>
      </c>
      <c r="I103" s="0" t="s">
        <v>136</v>
      </c>
      <c r="J103" s="0" t="s">
        <v>135</v>
      </c>
      <c r="K103" s="0" t="s">
        <v>109</v>
      </c>
    </row>
    <row r="104" customFormat="false" ht="15" hidden="false" customHeight="false" outlineLevel="0" collapsed="false">
      <c r="A104" s="0" t="s">
        <v>126</v>
      </c>
      <c r="B104" s="0" t="s">
        <v>40</v>
      </c>
      <c r="C104" s="0" t="s">
        <v>25</v>
      </c>
      <c r="D104" s="0" t="n">
        <v>1</v>
      </c>
      <c r="E104" s="0" t="n">
        <v>1</v>
      </c>
      <c r="F104" s="0" t="n">
        <v>1551.1</v>
      </c>
      <c r="G104" s="0" t="n">
        <v>3</v>
      </c>
    </row>
    <row r="105" customFormat="false" ht="15" hidden="false" customHeight="false" outlineLevel="0" collapsed="false">
      <c r="A105" s="0" t="s">
        <v>129</v>
      </c>
      <c r="B105" s="0" t="s">
        <v>40</v>
      </c>
      <c r="C105" s="0" t="s">
        <v>25</v>
      </c>
      <c r="D105" s="0" t="n">
        <v>1</v>
      </c>
      <c r="E105" s="0" t="n">
        <v>1</v>
      </c>
      <c r="F105" s="0" t="n">
        <v>1436.4</v>
      </c>
      <c r="G105" s="0" t="n">
        <v>7</v>
      </c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customFormat="false" ht="15" hidden="false" customHeight="false" outlineLevel="0" collapsed="false">
      <c r="A106" s="0" t="s">
        <v>132</v>
      </c>
      <c r="B106" s="0" t="s">
        <v>40</v>
      </c>
      <c r="C106" s="0" t="s">
        <v>25</v>
      </c>
      <c r="D106" s="0" t="n">
        <v>1</v>
      </c>
      <c r="E106" s="0" t="n">
        <v>1</v>
      </c>
      <c r="F106" s="0" t="n">
        <v>1710.8</v>
      </c>
      <c r="G106" s="0" t="n">
        <v>11</v>
      </c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customFormat="false" ht="15" hidden="false" customHeight="false" outlineLevel="0" collapsed="false">
      <c r="A107" s="0" t="s">
        <v>135</v>
      </c>
      <c r="B107" s="0" t="s">
        <v>40</v>
      </c>
      <c r="C107" s="0" t="s">
        <v>25</v>
      </c>
      <c r="D107" s="0" t="n">
        <v>1</v>
      </c>
      <c r="E107" s="0" t="n">
        <v>1</v>
      </c>
      <c r="F107" s="0" t="n">
        <v>1581.2</v>
      </c>
      <c r="G107" s="0" t="n">
        <v>15</v>
      </c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customFormat="false" ht="15" hidden="false" customHeight="false" outlineLevel="0" collapsed="false">
      <c r="A108" s="0" t="s">
        <v>137</v>
      </c>
      <c r="B108" s="0" t="s">
        <v>40</v>
      </c>
      <c r="C108" s="0" t="s">
        <v>25</v>
      </c>
      <c r="D108" s="0" t="n">
        <v>0</v>
      </c>
      <c r="E108" s="0" t="n">
        <v>0</v>
      </c>
      <c r="F108" s="0" t="n">
        <v>440.4</v>
      </c>
      <c r="G108" s="0" t="n">
        <v>2</v>
      </c>
      <c r="I108" s="0" t="s">
        <v>137</v>
      </c>
      <c r="J108" s="0" t="s">
        <v>138</v>
      </c>
      <c r="K108" s="0" t="s">
        <v>139</v>
      </c>
      <c r="L108" s="0" t="s">
        <v>140</v>
      </c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customFormat="false" ht="15" hidden="false" customHeight="false" outlineLevel="0" collapsed="false">
      <c r="A109" s="0" t="s">
        <v>141</v>
      </c>
      <c r="B109" s="0" t="s">
        <v>40</v>
      </c>
      <c r="C109" s="0" t="s">
        <v>25</v>
      </c>
      <c r="D109" s="0" t="n">
        <v>0</v>
      </c>
      <c r="E109" s="0" t="n">
        <v>0</v>
      </c>
      <c r="F109" s="0" t="n">
        <v>209.8</v>
      </c>
      <c r="G109" s="0" t="n">
        <v>4</v>
      </c>
      <c r="I109" s="0" t="s">
        <v>141</v>
      </c>
      <c r="J109" s="0" t="s">
        <v>138</v>
      </c>
      <c r="K109" s="0" t="s">
        <v>139</v>
      </c>
      <c r="L109" s="0" t="s">
        <v>140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customFormat="false" ht="15" hidden="false" customHeight="false" outlineLevel="0" collapsed="false">
      <c r="A110" s="0" t="s">
        <v>142</v>
      </c>
      <c r="B110" s="0" t="s">
        <v>40</v>
      </c>
      <c r="C110" s="0" t="s">
        <v>25</v>
      </c>
      <c r="D110" s="0" t="n">
        <v>0</v>
      </c>
      <c r="E110" s="0" t="n">
        <v>0</v>
      </c>
      <c r="F110" s="0" t="n">
        <v>484.6</v>
      </c>
      <c r="G110" s="0" t="n">
        <v>7</v>
      </c>
      <c r="I110" s="0" t="s">
        <v>142</v>
      </c>
      <c r="J110" s="0" t="s">
        <v>143</v>
      </c>
      <c r="K110" s="0" t="s">
        <v>139</v>
      </c>
      <c r="L110" s="0" t="s">
        <v>140</v>
      </c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customFormat="false" ht="15" hidden="false" customHeight="false" outlineLevel="0" collapsed="false">
      <c r="A111" s="0" t="s">
        <v>144</v>
      </c>
      <c r="B111" s="0" t="s">
        <v>40</v>
      </c>
      <c r="C111" s="0" t="s">
        <v>25</v>
      </c>
      <c r="D111" s="0" t="n">
        <v>0</v>
      </c>
      <c r="E111" s="0" t="n">
        <v>0</v>
      </c>
      <c r="F111" s="0" t="n">
        <v>425</v>
      </c>
      <c r="G111" s="0" t="n">
        <v>9</v>
      </c>
      <c r="I111" s="0" t="s">
        <v>144</v>
      </c>
      <c r="J111" s="0" t="s">
        <v>143</v>
      </c>
      <c r="K111" s="0" t="s">
        <v>139</v>
      </c>
      <c r="L111" s="0" t="s">
        <v>140</v>
      </c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customFormat="false" ht="15" hidden="false" customHeight="false" outlineLevel="0" collapsed="false">
      <c r="A112" s="0" t="s">
        <v>145</v>
      </c>
      <c r="B112" s="0" t="s">
        <v>40</v>
      </c>
      <c r="C112" s="0" t="s">
        <v>25</v>
      </c>
      <c r="D112" s="0" t="n">
        <v>0</v>
      </c>
      <c r="E112" s="0" t="n">
        <v>0</v>
      </c>
      <c r="F112" s="0" t="n">
        <v>469.5</v>
      </c>
      <c r="G112" s="0" t="n">
        <v>12</v>
      </c>
      <c r="I112" s="0" t="s">
        <v>145</v>
      </c>
      <c r="J112" s="0" t="s">
        <v>146</v>
      </c>
      <c r="K112" s="0" t="s">
        <v>147</v>
      </c>
      <c r="L112" s="0" t="s">
        <v>140</v>
      </c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customFormat="false" ht="15" hidden="false" customHeight="false" outlineLevel="0" collapsed="false">
      <c r="A113" s="0" t="s">
        <v>148</v>
      </c>
      <c r="B113" s="0" t="s">
        <v>40</v>
      </c>
      <c r="C113" s="0" t="s">
        <v>25</v>
      </c>
      <c r="D113" s="0" t="n">
        <v>0</v>
      </c>
      <c r="E113" s="0" t="n">
        <v>0</v>
      </c>
      <c r="F113" s="0" t="n">
        <v>348.6</v>
      </c>
      <c r="G113" s="0" t="n">
        <v>14</v>
      </c>
      <c r="I113" s="0" t="s">
        <v>148</v>
      </c>
      <c r="J113" s="0" t="s">
        <v>146</v>
      </c>
      <c r="K113" s="0" t="s">
        <v>147</v>
      </c>
      <c r="L113" s="0" t="s">
        <v>140</v>
      </c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customFormat="false" ht="15" hidden="false" customHeight="false" outlineLevel="0" collapsed="false">
      <c r="A114" s="0" t="s">
        <v>149</v>
      </c>
      <c r="B114" s="0" t="s">
        <v>40</v>
      </c>
      <c r="C114" s="0" t="s">
        <v>25</v>
      </c>
      <c r="D114" s="0" t="n">
        <v>0</v>
      </c>
      <c r="E114" s="0" t="n">
        <v>0</v>
      </c>
      <c r="F114" s="0" t="n">
        <v>279.5</v>
      </c>
      <c r="G114" s="0" t="n">
        <v>16</v>
      </c>
      <c r="I114" s="0" t="s">
        <v>149</v>
      </c>
      <c r="J114" s="0" t="s">
        <v>150</v>
      </c>
      <c r="K114" s="0" t="s">
        <v>147</v>
      </c>
      <c r="L114" s="0" t="s">
        <v>140</v>
      </c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customFormat="false" ht="15" hidden="false" customHeight="false" outlineLevel="0" collapsed="false">
      <c r="A115" s="0" t="s">
        <v>151</v>
      </c>
      <c r="B115" s="0" t="s">
        <v>40</v>
      </c>
      <c r="C115" s="0" t="s">
        <v>25</v>
      </c>
      <c r="D115" s="0" t="n">
        <v>0</v>
      </c>
      <c r="E115" s="0" t="n">
        <v>0</v>
      </c>
      <c r="F115" s="0" t="n">
        <v>292.2</v>
      </c>
      <c r="G115" s="0" t="n">
        <v>18</v>
      </c>
      <c r="I115" s="0" t="s">
        <v>151</v>
      </c>
      <c r="J115" s="0" t="s">
        <v>150</v>
      </c>
      <c r="K115" s="0" t="s">
        <v>147</v>
      </c>
      <c r="L115" s="0" t="s">
        <v>140</v>
      </c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customFormat="false" ht="15" hidden="false" customHeight="false" outlineLevel="0" collapsed="false">
      <c r="A116" s="0" t="s">
        <v>152</v>
      </c>
      <c r="B116" s="0" t="s">
        <v>40</v>
      </c>
      <c r="C116" s="0" t="s">
        <v>25</v>
      </c>
      <c r="D116" s="0" t="n">
        <v>0</v>
      </c>
      <c r="E116" s="0" t="n">
        <v>0</v>
      </c>
      <c r="F116" s="0" t="n">
        <v>348.9</v>
      </c>
      <c r="G116" s="0" t="n">
        <v>20</v>
      </c>
      <c r="I116" s="0" t="s">
        <v>152</v>
      </c>
      <c r="J116" s="0" t="s">
        <v>153</v>
      </c>
      <c r="K116" s="0" t="s">
        <v>154</v>
      </c>
      <c r="L116" s="0" t="s">
        <v>140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customFormat="false" ht="15" hidden="false" customHeight="false" outlineLevel="0" collapsed="false">
      <c r="A117" s="0" t="s">
        <v>155</v>
      </c>
      <c r="B117" s="0" t="s">
        <v>40</v>
      </c>
      <c r="C117" s="0" t="s">
        <v>25</v>
      </c>
      <c r="D117" s="0" t="n">
        <v>0</v>
      </c>
      <c r="E117" s="0" t="n">
        <v>0</v>
      </c>
      <c r="F117" s="0" t="n">
        <v>347.6</v>
      </c>
      <c r="G117" s="0" t="n">
        <v>22</v>
      </c>
      <c r="I117" s="0" t="s">
        <v>155</v>
      </c>
      <c r="J117" s="0" t="s">
        <v>153</v>
      </c>
      <c r="K117" s="0" t="s">
        <v>154</v>
      </c>
      <c r="L117" s="0" t="s">
        <v>140</v>
      </c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customFormat="false" ht="15" hidden="false" customHeight="false" outlineLevel="0" collapsed="false">
      <c r="A118" s="0" t="s">
        <v>156</v>
      </c>
      <c r="B118" s="0" t="s">
        <v>40</v>
      </c>
      <c r="C118" s="0" t="s">
        <v>25</v>
      </c>
      <c r="D118" s="0" t="n">
        <v>0</v>
      </c>
      <c r="E118" s="0" t="n">
        <v>0</v>
      </c>
      <c r="F118" s="0" t="n">
        <v>501.8</v>
      </c>
      <c r="G118" s="0" t="n">
        <v>24</v>
      </c>
      <c r="I118" s="0" t="s">
        <v>156</v>
      </c>
      <c r="J118" s="0" t="s">
        <v>157</v>
      </c>
      <c r="K118" s="0" t="s">
        <v>154</v>
      </c>
      <c r="L118" s="0" t="s">
        <v>140</v>
      </c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customFormat="false" ht="15" hidden="false" customHeight="false" outlineLevel="0" collapsed="false">
      <c r="A119" s="0" t="s">
        <v>158</v>
      </c>
      <c r="B119" s="0" t="s">
        <v>40</v>
      </c>
      <c r="C119" s="0" t="s">
        <v>25</v>
      </c>
      <c r="D119" s="0" t="n">
        <v>0</v>
      </c>
      <c r="E119" s="0" t="n">
        <v>0</v>
      </c>
      <c r="F119" s="0" t="n">
        <v>549.7</v>
      </c>
      <c r="G119" s="0" t="n">
        <v>25</v>
      </c>
      <c r="I119" s="0" t="s">
        <v>158</v>
      </c>
      <c r="J119" s="0" t="s">
        <v>157</v>
      </c>
      <c r="K119" s="0" t="s">
        <v>154</v>
      </c>
      <c r="L119" s="0" t="s">
        <v>140</v>
      </c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customFormat="false" ht="15" hidden="false" customHeight="false" outlineLevel="0" collapsed="false">
      <c r="A120" s="0" t="s">
        <v>159</v>
      </c>
      <c r="B120" s="0" t="s">
        <v>40</v>
      </c>
      <c r="C120" s="0" t="s">
        <v>25</v>
      </c>
      <c r="D120" s="0" t="n">
        <v>0</v>
      </c>
      <c r="E120" s="0" t="n">
        <v>0</v>
      </c>
      <c r="F120" s="0" t="n">
        <v>688.5</v>
      </c>
      <c r="G120" s="0" t="n">
        <v>27</v>
      </c>
      <c r="I120" s="0" t="s">
        <v>159</v>
      </c>
      <c r="J120" s="0" t="s">
        <v>157</v>
      </c>
      <c r="K120" s="0" t="s">
        <v>154</v>
      </c>
      <c r="L120" s="0" t="s">
        <v>140</v>
      </c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customFormat="false" ht="15" hidden="false" customHeight="false" outlineLevel="0" collapsed="false">
      <c r="A121" s="0" t="s">
        <v>138</v>
      </c>
      <c r="B121" s="0" t="s">
        <v>40</v>
      </c>
      <c r="C121" s="0" t="s">
        <v>25</v>
      </c>
      <c r="D121" s="0" t="n">
        <v>0</v>
      </c>
      <c r="E121" s="0" t="n">
        <v>0</v>
      </c>
      <c r="F121" s="0" t="n">
        <v>1430.3</v>
      </c>
      <c r="G121" s="0" t="n">
        <v>4</v>
      </c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customFormat="false" ht="15" hidden="false" customHeight="false" outlineLevel="0" collapsed="false">
      <c r="A122" s="0" t="s">
        <v>143</v>
      </c>
      <c r="B122" s="0" t="s">
        <v>40</v>
      </c>
      <c r="C122" s="0" t="s">
        <v>25</v>
      </c>
      <c r="D122" s="0" t="n">
        <v>0</v>
      </c>
      <c r="E122" s="0" t="n">
        <v>0</v>
      </c>
      <c r="F122" s="0" t="n">
        <v>863.7</v>
      </c>
      <c r="G122" s="0" t="n">
        <v>9</v>
      </c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customFormat="false" ht="15" hidden="false" customHeight="false" outlineLevel="0" collapsed="false">
      <c r="A123" s="0" t="s">
        <v>146</v>
      </c>
      <c r="B123" s="0" t="s">
        <v>40</v>
      </c>
      <c r="C123" s="0" t="s">
        <v>25</v>
      </c>
      <c r="D123" s="0" t="n">
        <v>0</v>
      </c>
      <c r="E123" s="0" t="n">
        <v>0</v>
      </c>
      <c r="F123" s="0" t="n">
        <v>901.4</v>
      </c>
      <c r="G123" s="0" t="n">
        <v>14</v>
      </c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customFormat="false" ht="15" hidden="false" customHeight="false" outlineLevel="0" collapsed="false">
      <c r="A124" s="0" t="s">
        <v>150</v>
      </c>
      <c r="B124" s="0" t="s">
        <v>40</v>
      </c>
      <c r="C124" s="0" t="s">
        <v>25</v>
      </c>
      <c r="D124" s="0" t="n">
        <v>0</v>
      </c>
      <c r="E124" s="0" t="n">
        <v>0</v>
      </c>
      <c r="F124" s="0" t="n">
        <v>861.7</v>
      </c>
      <c r="G124" s="0" t="n">
        <v>18</v>
      </c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customFormat="false" ht="15" hidden="false" customHeight="false" outlineLevel="0" collapsed="false">
      <c r="A125" s="0" t="s">
        <v>153</v>
      </c>
      <c r="B125" s="0" t="s">
        <v>40</v>
      </c>
      <c r="C125" s="0" t="s">
        <v>25</v>
      </c>
      <c r="D125" s="0" t="n">
        <v>0</v>
      </c>
      <c r="E125" s="0" t="n">
        <v>0</v>
      </c>
      <c r="F125" s="0" t="n">
        <v>767.7</v>
      </c>
      <c r="G125" s="0" t="n">
        <v>22</v>
      </c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customFormat="false" ht="15" hidden="false" customHeight="false" outlineLevel="0" collapsed="false">
      <c r="A126" s="0" t="s">
        <v>157</v>
      </c>
      <c r="B126" s="0" t="s">
        <v>40</v>
      </c>
      <c r="C126" s="0" t="s">
        <v>25</v>
      </c>
      <c r="D126" s="0" t="n">
        <v>0</v>
      </c>
      <c r="E126" s="0" t="n">
        <v>0</v>
      </c>
      <c r="F126" s="0" t="n">
        <v>564.1</v>
      </c>
      <c r="G126" s="0" t="n">
        <v>27</v>
      </c>
      <c r="V126" s="1"/>
      <c r="W126" s="16"/>
      <c r="X126" s="16"/>
      <c r="Y126" s="16"/>
      <c r="Z126" s="16"/>
      <c r="AA126" s="16"/>
      <c r="AB126" s="1"/>
      <c r="AC126" s="1"/>
      <c r="AD126" s="9"/>
      <c r="AE126" s="9"/>
      <c r="AF126" s="9"/>
      <c r="AG126" s="9"/>
      <c r="AH126" s="9"/>
      <c r="AI126" s="1"/>
    </row>
    <row r="127" customFormat="false" ht="15" hidden="false" customHeight="false" outlineLevel="0" collapsed="false">
      <c r="A127" s="0" t="s">
        <v>139</v>
      </c>
      <c r="B127" s="0" t="s">
        <v>24</v>
      </c>
      <c r="C127" s="0" t="s">
        <v>25</v>
      </c>
      <c r="D127" s="0" t="n">
        <v>0</v>
      </c>
      <c r="E127" s="0" t="n">
        <v>0</v>
      </c>
      <c r="F127" s="0" t="n">
        <v>2438.6</v>
      </c>
      <c r="G127" s="0" t="n">
        <v>9</v>
      </c>
      <c r="V127" s="1"/>
      <c r="W127" s="16"/>
      <c r="X127" s="16"/>
      <c r="Y127" s="16"/>
      <c r="Z127" s="16"/>
      <c r="AA127" s="16"/>
      <c r="AB127" s="1"/>
      <c r="AC127" s="1"/>
      <c r="AD127" s="9"/>
      <c r="AE127" s="9"/>
      <c r="AF127" s="9"/>
      <c r="AG127" s="9"/>
      <c r="AH127" s="9"/>
      <c r="AI127" s="1"/>
    </row>
    <row r="128" customFormat="false" ht="15" hidden="false" customHeight="false" outlineLevel="0" collapsed="false">
      <c r="A128" s="0" t="s">
        <v>147</v>
      </c>
      <c r="B128" s="0" t="s">
        <v>24</v>
      </c>
      <c r="C128" s="0" t="s">
        <v>25</v>
      </c>
      <c r="D128" s="0" t="n">
        <v>0</v>
      </c>
      <c r="E128" s="0" t="n">
        <v>0</v>
      </c>
      <c r="F128" s="0" t="n">
        <v>2070.1</v>
      </c>
      <c r="G128" s="0" t="n">
        <v>18</v>
      </c>
      <c r="V128" s="1"/>
      <c r="W128" s="16"/>
      <c r="X128" s="16"/>
      <c r="Y128" s="16"/>
      <c r="Z128" s="16"/>
      <c r="AA128" s="16"/>
      <c r="AB128" s="1"/>
      <c r="AC128" s="1"/>
      <c r="AD128" s="9"/>
      <c r="AE128" s="9"/>
      <c r="AF128" s="9"/>
      <c r="AG128" s="9"/>
      <c r="AH128" s="9"/>
      <c r="AI128" s="1"/>
    </row>
    <row r="129" customFormat="false" ht="15" hidden="false" customHeight="false" outlineLevel="0" collapsed="false">
      <c r="A129" s="0" t="s">
        <v>154</v>
      </c>
      <c r="B129" s="0" t="s">
        <v>24</v>
      </c>
      <c r="C129" s="0" t="s">
        <v>25</v>
      </c>
      <c r="D129" s="0" t="n">
        <v>0</v>
      </c>
      <c r="E129" s="0" t="n">
        <v>0</v>
      </c>
      <c r="F129" s="0" t="n">
        <v>2044</v>
      </c>
      <c r="G129" s="0" t="n">
        <v>27</v>
      </c>
      <c r="V129" s="1"/>
      <c r="W129" s="16"/>
      <c r="X129" s="16"/>
      <c r="Y129" s="16"/>
      <c r="Z129" s="16"/>
      <c r="AA129" s="16"/>
      <c r="AB129" s="1"/>
      <c r="AC129" s="1"/>
      <c r="AD129" s="9"/>
      <c r="AE129" s="9"/>
      <c r="AF129" s="9"/>
      <c r="AG129" s="9"/>
      <c r="AH129" s="9"/>
      <c r="AI129" s="1"/>
    </row>
    <row r="130" customFormat="false" ht="15" hidden="false" customHeight="false" outlineLevel="0" collapsed="false">
      <c r="A130" s="0" t="s">
        <v>140</v>
      </c>
      <c r="B130" s="0" t="s">
        <v>160</v>
      </c>
      <c r="C130" s="0" t="s">
        <v>161</v>
      </c>
      <c r="D130" s="0" t="n">
        <v>0</v>
      </c>
      <c r="E130" s="0" t="n">
        <v>0</v>
      </c>
      <c r="F130" s="15" t="n">
        <f aca="false">2511.1-130</f>
        <v>2381.1</v>
      </c>
      <c r="G130" s="0" t="n">
        <v>27</v>
      </c>
      <c r="V130" s="1"/>
      <c r="W130" s="16"/>
      <c r="X130" s="16"/>
      <c r="Y130" s="16"/>
      <c r="Z130" s="16"/>
      <c r="AA130" s="16"/>
      <c r="AB130" s="1"/>
      <c r="AC130" s="1"/>
      <c r="AD130" s="9"/>
      <c r="AE130" s="9"/>
      <c r="AF130" s="9"/>
      <c r="AG130" s="9"/>
      <c r="AH130" s="9"/>
      <c r="AI130" s="1"/>
    </row>
    <row r="131" customFormat="false" ht="15" hidden="false" customHeight="false" outlineLevel="0" collapsed="false">
      <c r="V131" s="1"/>
      <c r="W131" s="16"/>
      <c r="X131" s="16"/>
      <c r="Y131" s="16"/>
      <c r="Z131" s="16"/>
      <c r="AA131" s="16"/>
      <c r="AB131" s="1"/>
      <c r="AC131" s="1"/>
      <c r="AD131" s="9"/>
      <c r="AE131" s="9"/>
      <c r="AF131" s="9"/>
      <c r="AG131" s="9"/>
      <c r="AH131" s="9"/>
      <c r="AI131" s="1"/>
    </row>
    <row r="132" customFormat="false" ht="15" hidden="false" customHeight="false" outlineLevel="0" collapsed="false">
      <c r="V132" s="1"/>
      <c r="W132" s="16"/>
      <c r="X132" s="16"/>
      <c r="Y132" s="16"/>
      <c r="Z132" s="16"/>
      <c r="AA132" s="16"/>
      <c r="AB132" s="1"/>
      <c r="AC132" s="1"/>
      <c r="AD132" s="9"/>
      <c r="AE132" s="9"/>
      <c r="AF132" s="9"/>
      <c r="AG132" s="9"/>
      <c r="AH132" s="9"/>
      <c r="AI132" s="1"/>
    </row>
    <row r="133" customFormat="false" ht="15" hidden="false" customHeight="false" outlineLevel="0" collapsed="false">
      <c r="V133" s="1"/>
      <c r="W133" s="16"/>
      <c r="X133" s="16"/>
      <c r="Y133" s="16"/>
      <c r="Z133" s="16"/>
      <c r="AA133" s="16"/>
      <c r="AB133" s="1"/>
      <c r="AC133" s="1"/>
      <c r="AD133" s="9"/>
      <c r="AE133" s="9"/>
      <c r="AF133" s="9"/>
      <c r="AG133" s="9"/>
      <c r="AH133" s="9"/>
      <c r="AI133" s="1"/>
    </row>
    <row r="134" customFormat="false" ht="15" hidden="false" customHeight="false" outlineLevel="0" collapsed="false">
      <c r="V134" s="1"/>
      <c r="W134" s="16"/>
      <c r="X134" s="16"/>
      <c r="Y134" s="16"/>
      <c r="Z134" s="1"/>
      <c r="AA134" s="16"/>
      <c r="AB134" s="1"/>
      <c r="AC134" s="1"/>
      <c r="AD134" s="9"/>
      <c r="AE134" s="9"/>
      <c r="AF134" s="9"/>
      <c r="AG134" s="9"/>
      <c r="AH134" s="9"/>
      <c r="AI134" s="1"/>
    </row>
    <row r="135" customFormat="false" ht="15" hidden="false" customHeight="false" outlineLevel="0" collapsed="false">
      <c r="V135" s="1"/>
      <c r="W135" s="16"/>
      <c r="X135" s="16"/>
      <c r="Y135" s="16"/>
      <c r="Z135" s="1"/>
      <c r="AA135" s="16"/>
      <c r="AB135" s="1"/>
      <c r="AC135" s="1"/>
      <c r="AD135" s="9"/>
      <c r="AE135" s="9"/>
      <c r="AF135" s="9"/>
      <c r="AG135" s="9"/>
      <c r="AH135" s="9"/>
      <c r="AI135" s="1"/>
    </row>
    <row r="136" customFormat="false" ht="15" hidden="false" customHeight="false" outlineLevel="0" collapsed="false">
      <c r="V136" s="1"/>
      <c r="W136" s="16"/>
      <c r="X136" s="16"/>
      <c r="Y136" s="16"/>
      <c r="Z136" s="1"/>
      <c r="AA136" s="16"/>
      <c r="AB136" s="1"/>
      <c r="AC136" s="1"/>
      <c r="AD136" s="9"/>
      <c r="AE136" s="9"/>
      <c r="AF136" s="9"/>
      <c r="AG136" s="9"/>
      <c r="AH136" s="9"/>
      <c r="AI136" s="1"/>
    </row>
    <row r="137" customFormat="false" ht="15" hidden="false" customHeight="false" outlineLevel="0" collapsed="false">
      <c r="V137" s="1"/>
      <c r="W137" s="16"/>
      <c r="X137" s="16"/>
      <c r="Y137" s="16"/>
      <c r="Z137" s="1"/>
      <c r="AA137" s="16"/>
      <c r="AB137" s="1"/>
      <c r="AC137" s="1"/>
      <c r="AD137" s="9"/>
      <c r="AE137" s="9"/>
      <c r="AF137" s="9"/>
      <c r="AG137" s="9"/>
      <c r="AH137" s="9"/>
      <c r="AI137" s="1"/>
    </row>
    <row r="138" customFormat="false" ht="15" hidden="false" customHeight="false" outlineLevel="0" collapsed="false">
      <c r="V138" s="1"/>
      <c r="W138" s="16"/>
      <c r="X138" s="16"/>
      <c r="Y138" s="16"/>
      <c r="Z138" s="1"/>
      <c r="AA138" s="16"/>
      <c r="AB138" s="1"/>
      <c r="AC138" s="1"/>
      <c r="AD138" s="9"/>
      <c r="AE138" s="9"/>
      <c r="AF138" s="9"/>
      <c r="AG138" s="9"/>
      <c r="AH138" s="9"/>
      <c r="AI138" s="1"/>
    </row>
    <row r="139" customFormat="false" ht="15" hidden="false" customHeight="false" outlineLevel="0" collapsed="false">
      <c r="V139" s="1"/>
      <c r="W139" s="16"/>
      <c r="X139" s="16"/>
      <c r="Y139" s="16"/>
      <c r="Z139" s="1"/>
      <c r="AA139" s="1"/>
      <c r="AB139" s="1"/>
      <c r="AC139" s="1"/>
      <c r="AD139" s="9"/>
      <c r="AE139" s="9"/>
      <c r="AF139" s="9"/>
      <c r="AG139" s="9"/>
      <c r="AH139" s="9"/>
      <c r="AI139" s="1"/>
    </row>
    <row r="140" customFormat="false" ht="15" hidden="false" customHeight="false" outlineLevel="0" collapsed="false">
      <c r="V140" s="1"/>
      <c r="W140" s="16"/>
      <c r="X140" s="16"/>
      <c r="Y140" s="16"/>
      <c r="Z140" s="1"/>
      <c r="AA140" s="1"/>
      <c r="AB140" s="1"/>
      <c r="AC140" s="1"/>
      <c r="AD140" s="9"/>
      <c r="AE140" s="9"/>
      <c r="AF140" s="9"/>
      <c r="AG140" s="9"/>
      <c r="AH140" s="9"/>
      <c r="AI140" s="1"/>
    </row>
    <row r="141" customFormat="false" ht="15" hidden="false" customHeight="false" outlineLevel="0" collapsed="false">
      <c r="V141" s="1"/>
      <c r="W141" s="16"/>
      <c r="X141" s="16"/>
      <c r="Y141" s="16"/>
      <c r="Z141" s="1"/>
      <c r="AA141" s="1"/>
      <c r="AB141" s="1"/>
      <c r="AC141" s="1"/>
      <c r="AD141" s="9"/>
      <c r="AE141" s="9"/>
      <c r="AF141" s="9"/>
      <c r="AG141" s="9"/>
      <c r="AH141" s="9"/>
      <c r="AI141" s="1"/>
    </row>
    <row r="142" customFormat="false" ht="15" hidden="false" customHeight="false" outlineLevel="0" collapsed="false"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customFormat="false" ht="15" hidden="false" customHeight="false" outlineLevel="0" collapsed="false"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customFormat="false" ht="15" hidden="false" customHeight="false" outlineLevel="0" collapsed="false"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customFormat="false" ht="15" hidden="false" customHeight="false" outlineLevel="0" collapsed="false"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216" customFormat="false" ht="15" hidden="false" customHeight="false" outlineLevel="0" collapsed="false">
      <c r="M216" s="15"/>
    </row>
    <row r="217" customFormat="false" ht="15" hidden="false" customHeight="false" outlineLevel="0" collapsed="false">
      <c r="M217" s="15"/>
    </row>
    <row r="259" customFormat="false" ht="15" hidden="false" customHeight="false" outlineLevel="0" collapsed="false">
      <c r="M259" s="15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8" activeCellId="0" sqref="B28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5.54"/>
  </cols>
  <sheetData>
    <row r="1" customFormat="false" ht="15" hidden="false" customHeight="false" outlineLevel="0" collapsed="false">
      <c r="A1" s="17" t="n">
        <v>45607</v>
      </c>
      <c r="B1" s="0" t="s">
        <v>162</v>
      </c>
      <c r="C1" s="0" t="s">
        <v>163</v>
      </c>
    </row>
    <row r="3" customFormat="false" ht="15" hidden="false" customHeight="false" outlineLevel="0" collapsed="false">
      <c r="A3" s="0" t="s">
        <v>164</v>
      </c>
    </row>
    <row r="4" customFormat="false" ht="15" hidden="false" customHeight="false" outlineLevel="0" collapsed="false">
      <c r="A4" s="0" t="s">
        <v>165</v>
      </c>
    </row>
    <row r="5" customFormat="false" ht="15" hidden="false" customHeight="false" outlineLevel="0" collapsed="false">
      <c r="A5" s="0" t="s">
        <v>166</v>
      </c>
    </row>
    <row r="7" customFormat="false" ht="13.8" hidden="false" customHeight="false" outlineLevel="0" collapsed="false">
      <c r="A7" s="18" t="s">
        <v>167</v>
      </c>
      <c r="B7" s="18" t="s">
        <v>168</v>
      </c>
      <c r="C7" s="18" t="s">
        <v>169</v>
      </c>
    </row>
    <row r="8" customFormat="false" ht="13.8" hidden="false" customHeight="false" outlineLevel="0" collapsed="false">
      <c r="A8" s="18"/>
    </row>
    <row r="9" customFormat="false" ht="14.9" hidden="false" customHeight="false" outlineLevel="0" collapsed="false">
      <c r="A9" s="18" t="s">
        <v>170</v>
      </c>
    </row>
    <row r="10" customFormat="false" ht="13.8" hidden="false" customHeight="false" outlineLevel="0" collapsed="false">
      <c r="A10" s="18" t="s">
        <v>171</v>
      </c>
    </row>
    <row r="11" customFormat="false" ht="13.8" hidden="false" customHeight="false" outlineLevel="0" collapsed="false">
      <c r="A11" s="18" t="s">
        <v>172</v>
      </c>
    </row>
    <row r="12" customFormat="false" ht="13.8" hidden="false" customHeight="false" outlineLevel="0" collapsed="false">
      <c r="A12" s="18" t="s">
        <v>173</v>
      </c>
    </row>
    <row r="13" customFormat="false" ht="13.8" hidden="false" customHeight="false" outlineLevel="0" collapsed="false">
      <c r="A13" s="18" t="s">
        <v>174</v>
      </c>
    </row>
    <row r="15" customFormat="false" ht="13.8" hidden="false" customHeight="false" outlineLevel="0" collapsed="false">
      <c r="A15" s="18" t="s">
        <v>175</v>
      </c>
      <c r="B15" s="18" t="s">
        <v>176</v>
      </c>
      <c r="C15" s="18" t="s">
        <v>169</v>
      </c>
    </row>
    <row r="17" customFormat="false" ht="15" hidden="false" customHeight="false" outlineLevel="0" collapsed="false">
      <c r="A17" s="0" t="s">
        <v>177</v>
      </c>
    </row>
    <row r="18" customFormat="false" ht="15" hidden="false" customHeight="false" outlineLevel="0" collapsed="false">
      <c r="A18" s="0" t="s">
        <v>178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2024-11-08T17:58:24Z</dcterms:created>
  <dc:creator>Tom Lolies</dc:creator>
  <dc:description/>
  <dc:language>en-US</dc:language>
  <cp:lastModifiedBy/>
  <dcterms:modified xsi:type="dcterms:W3CDTF">2025-01-30T10:13:12Z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